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תרבות\מינהל תרבות\מודלים\"/>
    </mc:Choice>
  </mc:AlternateContent>
  <bookViews>
    <workbookView xWindow="0" yWindow="0" windowWidth="24000" windowHeight="9216"/>
  </bookViews>
  <sheets>
    <sheet name="תנאי סף" sheetId="1" r:id="rId1"/>
    <sheet name="איכות" sheetId="2" r:id="rId2"/>
    <sheet name="מורכבות עבודות" sheetId="8" r:id="rId3"/>
    <sheet name="מבחן לדוגמא" sheetId="7" r:id="rId4"/>
    <sheet name="ראיון " sheetId="6" r:id="rId5"/>
    <sheet name="מחיר וסיכום" sheetId="3" state="hidden" r:id="rId6"/>
  </sheets>
  <definedNames>
    <definedName name="_Ref179538436" localSheetId="0">'תנאי סף'!$D$38</definedName>
    <definedName name="_Ref296892477" localSheetId="0">'תנאי סף'!$D$12</definedName>
    <definedName name="_Ref297537502" localSheetId="0">'תנאי סף'!$D$39</definedName>
    <definedName name="_Ref299614156" localSheetId="0">'תנאי סף'!$D$15</definedName>
    <definedName name="_Ref370930661" localSheetId="0">'תנאי סף'!$D$10</definedName>
    <definedName name="_Ref373241086" localSheetId="0">'תנאי סף'!$D$13</definedName>
    <definedName name="_Ref381015046" localSheetId="0">'תנאי סף'!#REF!</definedName>
    <definedName name="_Ref397199965" localSheetId="0">'תנאי סף'!$D$11</definedName>
    <definedName name="_Ref399016160" localSheetId="0">'תנאי סף'!#REF!</definedName>
    <definedName name="_Ref404259197" localSheetId="0">'תנאי סף'!#REF!</definedName>
    <definedName name="_Ref445211817" localSheetId="0">'תנאי סף'!#REF!</definedName>
    <definedName name="_Ref475886523" localSheetId="1">איכות!$B$9</definedName>
  </definedNames>
  <calcPr calcId="152511"/>
</workbook>
</file>

<file path=xl/calcChain.xml><?xml version="1.0" encoding="utf-8"?>
<calcChain xmlns="http://schemas.openxmlformats.org/spreadsheetml/2006/main">
  <c r="F11" i="6" l="1"/>
  <c r="H11" i="6"/>
  <c r="J11" i="6"/>
  <c r="L9" i="2" l="1"/>
  <c r="J9" i="2"/>
  <c r="H9" i="2"/>
  <c r="F9" i="2"/>
  <c r="L8" i="2"/>
  <c r="J8" i="2"/>
  <c r="H8" i="2"/>
  <c r="L10" i="2"/>
  <c r="J10" i="2"/>
  <c r="H10" i="2"/>
  <c r="F10" i="2"/>
  <c r="F7" i="7"/>
  <c r="H7" i="7"/>
  <c r="J7" i="7"/>
  <c r="D7" i="7"/>
  <c r="G21" i="8"/>
  <c r="I21" i="8"/>
  <c r="K21" i="8"/>
  <c r="G10" i="8"/>
  <c r="I10" i="8"/>
  <c r="K10" i="8"/>
  <c r="C7" i="7"/>
  <c r="F8" i="2"/>
  <c r="E21" i="8"/>
  <c r="E10" i="8"/>
  <c r="F12" i="3" l="1"/>
  <c r="E12" i="3"/>
  <c r="D12" i="3"/>
  <c r="C12" i="3"/>
  <c r="F10" i="3"/>
  <c r="E10" i="3"/>
  <c r="D10" i="3"/>
  <c r="C10" i="3"/>
  <c r="F8" i="3"/>
  <c r="E8" i="3"/>
  <c r="D8" i="3"/>
  <c r="C8" i="3"/>
  <c r="F7" i="3"/>
  <c r="E7" i="3"/>
  <c r="D7" i="3"/>
  <c r="C7" i="3"/>
  <c r="D11" i="6"/>
  <c r="C11" i="6"/>
  <c r="K11" i="2"/>
  <c r="K12" i="2" s="1"/>
  <c r="I11" i="2"/>
  <c r="I12" i="2" s="1"/>
  <c r="G11" i="2"/>
  <c r="G12" i="2" s="1"/>
  <c r="E11" i="2"/>
  <c r="E12" i="2" s="1"/>
  <c r="D11" i="2"/>
  <c r="K3" i="2"/>
  <c r="I3" i="2"/>
  <c r="G3" i="2"/>
  <c r="E3" i="2"/>
  <c r="F11" i="3" l="1"/>
  <c r="F13" i="3" s="1"/>
  <c r="E11" i="3"/>
  <c r="E13" i="3" s="1"/>
  <c r="D11" i="3"/>
  <c r="D13" i="3" s="1"/>
  <c r="C11" i="3"/>
  <c r="C13" i="3" s="1"/>
</calcChain>
</file>

<file path=xl/sharedStrings.xml><?xml version="1.0" encoding="utf-8"?>
<sst xmlns="http://schemas.openxmlformats.org/spreadsheetml/2006/main" count="201" uniqueCount="116">
  <si>
    <t>שם המציע:</t>
  </si>
  <si>
    <t>שם איש הקשר:</t>
  </si>
  <si>
    <t>טלפון:</t>
  </si>
  <si>
    <t>מס' סעיף</t>
  </si>
  <si>
    <t>תנאי סף מנהליים</t>
  </si>
  <si>
    <t>תנאי סף מקצועיים</t>
  </si>
  <si>
    <t xml:space="preserve">עומד בכל תנאי-הסף </t>
  </si>
  <si>
    <t>מסמכים נדרשים להוכחת עמידה בתנאי הסף</t>
  </si>
  <si>
    <t>הנבדק</t>
  </si>
  <si>
    <t>המציע</t>
  </si>
  <si>
    <t>ניקוד</t>
  </si>
  <si>
    <t>ציון איכות</t>
  </si>
  <si>
    <t>ציון מחיר</t>
  </si>
  <si>
    <t>סה"כ ציון</t>
  </si>
  <si>
    <t>מס' הצעה</t>
  </si>
  <si>
    <t>הסעיף:</t>
  </si>
  <si>
    <t>סף איכות:</t>
  </si>
  <si>
    <t>ציון איכות:</t>
  </si>
  <si>
    <t>מספר הסעיף:</t>
  </si>
  <si>
    <t>קריטריון:</t>
  </si>
  <si>
    <t>ח.פ./ת"ז</t>
  </si>
  <si>
    <t>מס' הצעה:</t>
  </si>
  <si>
    <t>שם המראיין / 
ניקוד לסעיף:</t>
  </si>
  <si>
    <t>מנהל הפרויקט:</t>
  </si>
  <si>
    <t>סעיף:</t>
  </si>
  <si>
    <t xml:space="preserve">המציע </t>
  </si>
  <si>
    <t>מס' מציע:</t>
  </si>
  <si>
    <t>ניקוד לציון האיכות:</t>
  </si>
  <si>
    <t>סה"כ ניקוד</t>
  </si>
  <si>
    <t>שם הרכיב</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</si>
  <si>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</si>
  <si>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</si>
  <si>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נימוקים</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</si>
  <si>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</si>
  <si>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</si>
  <si>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המשרד רשאי לפסול מציעים שיעלה בהם חשש לניגוד עניינים כאמור, לפי שיקול דעתו הבלעדי.</t>
  </si>
  <si>
    <t>סה"כ הוצאות תפעוליות (טבלה 1)</t>
  </si>
  <si>
    <t>סה"כ הוצאות הנהלה וכלליות (טבלה 2)</t>
  </si>
  <si>
    <t>סה"כ הצעת מחיר שנתית (התמורה המבוקשת בהצעת המחיר של המציע)</t>
  </si>
  <si>
    <t>סה"כ הצעת מחיר שנתית (התמורה המבוקשת בהצעת המחיר של המציע, כולל מע"מ)</t>
  </si>
  <si>
    <t>דירוג</t>
  </si>
  <si>
    <t>ציון מחיר:</t>
  </si>
  <si>
    <t>כתובת דוא"ל:</t>
  </si>
  <si>
    <t>10.6.6.1</t>
  </si>
  <si>
    <t>10.6.6.2</t>
  </si>
  <si>
    <t>10.6.6.3</t>
  </si>
  <si>
    <t>ציון לסעיף</t>
  </si>
  <si>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</si>
  <si>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6.1</t>
  </si>
  <si>
    <t>6.1.1</t>
  </si>
  <si>
    <t>6.1.2</t>
  </si>
  <si>
    <t>6.1.3</t>
  </si>
  <si>
    <t>6.1.4</t>
  </si>
  <si>
    <t>6.2</t>
  </si>
  <si>
    <t>6.2.1</t>
  </si>
  <si>
    <t>בחמש השנים האחרונות, פיתח המציע חמישה מודלים כלכליים/סטטיסטיים, עבור גופים ציבוריים (כהגדרתם במכרז), אשר כל מודל כלל תוצר של גיליון נתונים אלקטרוני בו הוזנו נתונים אל פרמטרים / קריטריונים קבועים והוצגו תובנות ותוצאות כמותיות.</t>
  </si>
  <si>
    <t>בעל תואר אקדמי ראשון לפחות באחד (או יותר) מהתחומים הבאים: מדעי המחשב, מתמטיקה, כלכלה, מנהל עסקים, חשבונאות, סטטיסטיקה, ניהול, הנדסת תעשיה וניהול.</t>
  </si>
  <si>
    <t>יועץ 1</t>
  </si>
  <si>
    <t>6.2.2.1</t>
  </si>
  <si>
    <t>6.2.2.2</t>
  </si>
  <si>
    <t>בחמש השנים האחרונות, היה שותף היועץ בפיתוח חמישה מודלים כלכליים/סטטיסטיים  עבור גופים ציבוריים  כאשר כל מודל כלל תוצר של גיליון נתונים אלקטרוני בו הוזנו נתונים אל פרמטרים / קריטריונים קבועים והוצגו תובנות ותוצאות כמותיות.</t>
  </si>
  <si>
    <t>יועץ 2</t>
  </si>
  <si>
    <t xml:space="preserve"> חוברת הצעה מלאה וחתומה כנדרש בסעיף ‎‎8.1 להלן.</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</si>
  <si>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ייחתם גם ע"י מורשי חתימה מטעם המציע, בצירוף חותמת רשמית של המציע. </t>
  </si>
  <si>
    <t>אם המציע הוא תאגיד - יצרף נסח חברה/שותפות עדכני מרשות התאגידים, לצורך הוכחת עמידה בתנאי הסף שבסעיף ‎‎6.1.4 הנסח ניתן להפקה דרך אתר האינטרנט של רשות התאגידים.</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</si>
  <si>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</si>
  <si>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</si>
  <si>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</si>
  <si>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 xml:space="preserve">הצהרה על שימוש בתוכנות מקוריות (נספח ב'8). </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</si>
  <si>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אישור ניהול תקין מטעם רשם העמותות, תקף למועד הגשת ההצעה. </t>
  </si>
  <si>
    <t>אישור עו"ד או רו"ח על היות החתומים בשמו על מסמכי המכרז רשאים לחייב את המציע בחתימתם.</t>
  </si>
  <si>
    <t xml:space="preserve">אישור לפי חוק עסקאות גופים ציבוריים, בדבר ניהול פנקסי חשבונות ורשומות, כשהוא תקף, להוכחת העמידה בתנאי הסף שבסעיף ‎6.1.1.2 לעיל. </t>
  </si>
  <si>
    <t xml:space="preserve">רשימת הפרטים בהצעת המציע, שהמציע מעוניין שיהיו חסויים במידה והוא יזכה. עפ"י האמור בסעיף ‎‎22 לפרק זה. במידה והמציע מבקש שלא לחשוף פרטים בהצעתו, עליו לצרף עותק נוסף של הצעתו בו מושחרים פרטים אלו. </t>
  </si>
  <si>
    <t>פירוט ניסיון המציע והיועצים</t>
  </si>
  <si>
    <t>העתקים של תוצרי עבודות</t>
  </si>
  <si>
    <t>שתי עבודות נבחרות - פירוט רחב + תוצר</t>
  </si>
  <si>
    <t>מסמך מענה לשאלות ההבהרה, ככל שהמשרד יפרסם כזה במסגרת המכרז.</t>
  </si>
  <si>
    <t>מסמכי קורות חיים, תעודות השכלה והסמכה של היועצים המוצעים.</t>
  </si>
  <si>
    <t>מבחן לדוגמא</t>
  </si>
  <si>
    <t>ראה לשונית 'ראיון'</t>
  </si>
  <si>
    <t>ראיון</t>
  </si>
  <si>
    <t>הגורם הנבחן</t>
  </si>
  <si>
    <t>11.6.1</t>
  </si>
  <si>
    <t>11.6.1.3. עבור כל מודל המשקף בחינת נתונים בהתאם לקריטריונים ואמות מידה מוגדרות, יקבל המציע 3 נק'.</t>
  </si>
  <si>
    <t xml:space="preserve">11.6.1.1. עבור כל מודל נוסף מעבר לנדרש בתנאי הסף ‎‎6.2.2.2 (חמישה), העונה על הגדרת מודל בתנאי הסף יקבל המציע 1 נק' ובסה"כ עד 5 נק'.
</t>
  </si>
  <si>
    <t>11.6.1.2. עבור כל מודל שפותח עבור גוף ציבורי (כהגדרתו בסעיף ‎2.10) יקבל המציע 2 נק'.</t>
  </si>
  <si>
    <t>יועצים- ניסיון
ייבחן ניסיונם של היועצים המוצעים בפיתוח מודלים בחמש השנים האחרונות. ייבחנו עד 10 מודלים   שפותחו ע"י היועצים - ובלבד שלפחות 3 עבור כל יועץ בפני עצמו.</t>
  </si>
  <si>
    <t>ראה לשונית 'מורכבות עבודות'</t>
  </si>
  <si>
    <t>מורכבות עבודות - על המציע לפרט אודות העבודות שביצע במסגרת ניסיונו. במסגרת הפירוט, יבחן המשרד לעומק שתי עבודות נבחרות – שני מודלים שביצע המציע במסגרתם הוצג תוצר ע"ג גיליון אלקטרוני כסיוע למקבלי ההחלטות.</t>
  </si>
  <si>
    <t>11.6.2</t>
  </si>
  <si>
    <t>11.6.3</t>
  </si>
  <si>
    <t>11.6.4</t>
  </si>
  <si>
    <t>עבודה מס' 1</t>
  </si>
  <si>
    <t>שם העבודה:</t>
  </si>
  <si>
    <t>11.6.2.1</t>
  </si>
  <si>
    <t>11.6.2.2</t>
  </si>
  <si>
    <t>11.6.2.3</t>
  </si>
  <si>
    <t>11.6.2.4</t>
  </si>
  <si>
    <t>מורכבות המודל – כמות הנתונים הנשאבים, מורכבות החישובים והנוסחאות.</t>
  </si>
  <si>
    <t xml:space="preserve"> פשטות השימוש במודל – אוטומציה של תהליכי ושלבי החישובים, אינטואיטיביות המודל.</t>
  </si>
  <si>
    <t xml:space="preserve"> עיצוב המודל (אוטומטי, קבוע ומשתנה, נעים ונוח לעין).</t>
  </si>
  <si>
    <t>מידת הדמיון לשירותים הנדרשים – הזנת נתונים לקריטריונים, מבחני תמיכה ממשלתית וכד'.</t>
  </si>
  <si>
    <t>טווח ציונים</t>
  </si>
  <si>
    <t>1 - 7.5</t>
  </si>
  <si>
    <t>עבודה מס' 2</t>
  </si>
  <si>
    <t>מספר הסעיף</t>
  </si>
  <si>
    <t>11.6.3.1.</t>
  </si>
  <si>
    <t>11.6.3.2.</t>
  </si>
  <si>
    <t>פשטות השימוש במודל.</t>
  </si>
  <si>
    <t>עיצוב המודל.</t>
  </si>
  <si>
    <t xml:space="preserve">התרשמות כללית, יחסי אנוש, רהיטות </t>
  </si>
  <si>
    <t>ניסיון בניהול פרויקטים דומים (בהיקף ובסוג העבודות)</t>
  </si>
  <si>
    <t xml:space="preserve"> הכרות עם תחום התמיכות הממשלתיות, מבחני התמיכה והקריטריונים </t>
  </si>
  <si>
    <t>התרשמות מהבנת הנהלת המציע את מורכבות המכרז על דרישותיו השונות, נכונות להשקעת התשומות והמשאבים הנדרשים להפעלת הפרויקט</t>
  </si>
  <si>
    <t>ראה לשונית 'מבחן לדוגמא'</t>
  </si>
  <si>
    <t>יועץ נוסף:</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</si>
</sst>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_ [$₪-40D]\ * #,##0.00_ ;_ [$₪-40D]\ * \-#,##0.00_ ;_ [$₪-40D]\ * &quot;-&quot;??_ ;_ @_ "/>
  </numFmts>
  <fonts count="18"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sz val="11"/>
      <color theme="1"/>
      <name val="David"/>
      <family val="2"/>
    </font>
    <font>
      <sz val="12"/>
      <color rgb="FFFF0000"/>
      <name val="David"/>
      <family val="2"/>
    </font>
    <font>
      <b/>
      <sz val="14"/>
      <name val="David"/>
      <family val="2"/>
    </font>
    <font>
      <b/>
      <sz val="16"/>
      <color theme="0"/>
      <name val="David"/>
      <family val="2"/>
    </font>
    <font>
      <b/>
      <sz val="16"/>
      <color theme="1"/>
      <name val="David"/>
      <family val="2"/>
    </font>
    <font>
      <b/>
      <sz val="18"/>
      <name val="David"/>
      <family val="2"/>
    </font>
    <font>
      <sz val="14"/>
      <name val="David"/>
      <family val="2"/>
    </font>
    <font>
      <sz val="16"/>
      <name val="David"/>
      <family val="2"/>
    </font>
    <font>
      <b/>
      <sz val="11"/>
      <name val="David"/>
      <family val="2"/>
    </font>
    <font>
      <b/>
      <sz val="16"/>
      <name val="David"/>
      <family val="2"/>
    </font>
  </fonts>
  <fills count="2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bgColor indexed="64"/>
      </patternFill>
    </fill>
    <fill>
      <patternFill patternType="solid">
        <fgColor rgb="FFFFFF00"/>
        <bgColor indexed="64"/>
      </patternFill>
    </fill>
  </fills>
  <borders count="55">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202">
    <xf numFmtId="0" fontId="0" fillId="0" borderId="0" xfId="0"/>
    <xf numFmtId="0" fontId="4" fillId="0" borderId="0" xfId="0" applyFont="1"/>
    <xf numFmtId="0" fontId="4" fillId="0" borderId="0" xfId="0" applyFont="1" applyProtection="1">
      <protection hidden="1"/>
    </xf>
    <xf numFmtId="0" fontId="3" fillId="15" borderId="15" xfId="0" applyFont="1" applyFill="1" applyBorder="1" applyAlignment="1" applyProtection="1">
      <alignment horizontal="center" vertical="center" readingOrder="2"/>
      <protection hidden="1"/>
    </xf>
    <xf numFmtId="2" fontId="3" fillId="16" borderId="14" xfId="0" applyNumberFormat="1" applyFont="1" applyFill="1" applyBorder="1" applyAlignment="1" applyProtection="1">
      <alignment horizontal="center" vertical="center"/>
      <protection hidden="1"/>
    </xf>
    <xf numFmtId="2" fontId="3" fillId="8" borderId="15" xfId="0" applyNumberFormat="1" applyFont="1" applyFill="1" applyBorder="1" applyAlignment="1" applyProtection="1">
      <alignment horizontal="center" vertical="center"/>
      <protection hidden="1"/>
    </xf>
    <xf numFmtId="164" fontId="3" fillId="8" borderId="14" xfId="0" applyNumberFormat="1" applyFont="1" applyFill="1" applyBorder="1" applyAlignment="1" applyProtection="1">
      <alignment horizontal="center" vertical="center"/>
      <protection hidden="1"/>
    </xf>
    <xf numFmtId="2" fontId="7" fillId="17" borderId="10" xfId="0" applyNumberFormat="1" applyFont="1" applyFill="1" applyBorder="1" applyAlignment="1" applyProtection="1">
      <alignment horizontal="center" vertical="center"/>
      <protection hidden="1"/>
    </xf>
    <xf numFmtId="0" fontId="3" fillId="11" borderId="7" xfId="0" applyFont="1" applyFill="1" applyBorder="1" applyAlignment="1">
      <alignment horizontal="center" vertical="center" wrapText="1"/>
    </xf>
    <xf numFmtId="0" fontId="3" fillId="11" borderId="35" xfId="0" applyFont="1" applyFill="1" applyBorder="1" applyAlignment="1">
      <alignment horizontal="center" vertical="center" wrapText="1"/>
    </xf>
    <xf numFmtId="0" fontId="3" fillId="11" borderId="7" xfId="0" applyFont="1" applyFill="1" applyBorder="1" applyAlignment="1">
      <alignment horizontal="center" vertical="center"/>
    </xf>
    <xf numFmtId="1" fontId="6" fillId="12" borderId="28" xfId="0" applyNumberFormat="1" applyFont="1" applyFill="1" applyBorder="1" applyAlignment="1" applyProtection="1">
      <alignment horizontal="center" vertical="center" wrapText="1" readingOrder="2"/>
      <protection hidden="1"/>
    </xf>
    <xf numFmtId="9" fontId="4" fillId="0" borderId="0" xfId="0" applyNumberFormat="1" applyFont="1"/>
    <xf numFmtId="0" fontId="3" fillId="2" borderId="12" xfId="0" applyFont="1" applyFill="1" applyBorder="1" applyAlignment="1" applyProtection="1">
      <alignment horizontal="center" vertical="center" wrapText="1" readingOrder="2"/>
      <protection hidden="1"/>
    </xf>
    <xf numFmtId="0" fontId="3" fillId="2" borderId="12" xfId="0" applyFont="1" applyFill="1" applyBorder="1" applyAlignment="1" applyProtection="1">
      <alignment horizontal="center" vertical="center" wrapText="1"/>
      <protection locked="0"/>
    </xf>
    <xf numFmtId="49" fontId="3" fillId="2" borderId="12" xfId="0" applyNumberFormat="1"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wrapText="1"/>
      <protection hidden="1"/>
    </xf>
    <xf numFmtId="0" fontId="3" fillId="2" borderId="20" xfId="0" applyFont="1" applyFill="1" applyBorder="1" applyAlignment="1" applyProtection="1">
      <alignment horizontal="center" wrapText="1"/>
      <protection hidden="1"/>
    </xf>
    <xf numFmtId="0" fontId="3" fillId="2" borderId="14" xfId="0" applyFont="1" applyFill="1" applyBorder="1" applyAlignment="1" applyProtection="1">
      <alignment horizontal="center" vertical="center" wrapText="1"/>
      <protection hidden="1"/>
    </xf>
    <xf numFmtId="49" fontId="3" fillId="3" borderId="7" xfId="0" applyNumberFormat="1" applyFont="1" applyFill="1" applyBorder="1" applyAlignment="1" applyProtection="1">
      <alignment horizontal="center" vertical="center"/>
      <protection hidden="1"/>
    </xf>
    <xf numFmtId="49" fontId="3" fillId="9" borderId="10" xfId="0" applyNumberFormat="1" applyFont="1" applyFill="1" applyBorder="1" applyAlignment="1" applyProtection="1">
      <alignment horizontal="center" vertical="center" readingOrder="2"/>
      <protection hidden="1"/>
    </xf>
    <xf numFmtId="0" fontId="4" fillId="6" borderId="10"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0" fontId="3" fillId="3" borderId="8" xfId="0" applyNumberFormat="1" applyFont="1" applyFill="1" applyBorder="1" applyAlignment="1" applyProtection="1">
      <alignment horizontal="center" vertical="center" wrapText="1" readingOrder="2"/>
      <protection hidden="1"/>
    </xf>
    <xf numFmtId="0" fontId="4" fillId="6" borderId="3" xfId="0" applyFont="1" applyFill="1" applyBorder="1" applyAlignment="1" applyProtection="1">
      <alignment horizontal="center" vertical="center" wrapText="1"/>
      <protection locked="0"/>
    </xf>
    <xf numFmtId="0" fontId="4" fillId="6" borderId="15"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4" fillId="6" borderId="0" xfId="0" applyFont="1" applyFill="1" applyProtection="1">
      <protection hidden="1"/>
    </xf>
    <xf numFmtId="0" fontId="4" fillId="0" borderId="0" xfId="0" applyFont="1" applyBorder="1" applyProtection="1">
      <protection hidden="1"/>
    </xf>
    <xf numFmtId="0" fontId="4" fillId="8" borderId="22" xfId="0" applyFont="1" applyFill="1" applyBorder="1" applyAlignment="1" applyProtection="1">
      <alignment horizontal="right" vertical="center" wrapText="1" readingOrder="2"/>
      <protection hidden="1"/>
    </xf>
    <xf numFmtId="0" fontId="4" fillId="8" borderId="23" xfId="0" applyFont="1" applyFill="1" applyBorder="1" applyAlignment="1" applyProtection="1">
      <alignment horizontal="right" vertical="center" wrapText="1" readingOrder="2"/>
      <protection hidden="1"/>
    </xf>
    <xf numFmtId="0" fontId="3" fillId="0" borderId="0" xfId="0" applyFont="1" applyBorder="1" applyAlignment="1" applyProtection="1">
      <protection hidden="1"/>
    </xf>
    <xf numFmtId="0" fontId="3" fillId="3" borderId="4" xfId="0" applyFont="1" applyFill="1" applyBorder="1" applyAlignment="1" applyProtection="1">
      <alignment horizontal="center" vertical="center" wrapText="1"/>
      <protection hidden="1"/>
    </xf>
    <xf numFmtId="49" fontId="3" fillId="7" borderId="3" xfId="0" applyNumberFormat="1" applyFont="1" applyFill="1" applyBorder="1" applyAlignment="1" applyProtection="1">
      <alignment horizontal="center" vertical="center"/>
      <protection hidden="1"/>
    </xf>
    <xf numFmtId="0" fontId="4" fillId="8" borderId="21" xfId="0" applyFont="1" applyFill="1" applyBorder="1" applyAlignment="1" applyProtection="1">
      <alignment horizontal="right" vertical="center" wrapText="1" readingOrder="2"/>
      <protection hidden="1"/>
    </xf>
    <xf numFmtId="0" fontId="5" fillId="12" borderId="33" xfId="0" applyFont="1" applyFill="1" applyBorder="1" applyAlignment="1" applyProtection="1">
      <alignment horizontal="right" vertical="center" wrapText="1" readingOrder="2"/>
      <protection hidden="1"/>
    </xf>
    <xf numFmtId="1" fontId="6" fillId="12" borderId="38" xfId="0" applyNumberFormat="1"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protection hidden="1"/>
    </xf>
    <xf numFmtId="0" fontId="3" fillId="5" borderId="24" xfId="0" applyFont="1" applyFill="1" applyBorder="1" applyAlignment="1" applyProtection="1">
      <alignment horizontal="center" vertical="center"/>
      <protection hidden="1"/>
    </xf>
    <xf numFmtId="0" fontId="1" fillId="2" borderId="14" xfId="1" applyFill="1" applyBorder="1" applyAlignment="1" applyProtection="1">
      <alignment horizontal="center" vertical="center" wrapText="1"/>
      <protection locked="0"/>
    </xf>
    <xf numFmtId="0" fontId="4" fillId="0" borderId="0" xfId="0" applyFont="1" applyAlignment="1">
      <alignment wrapText="1"/>
    </xf>
    <xf numFmtId="0" fontId="3" fillId="0" borderId="0" xfId="0" applyFont="1"/>
    <xf numFmtId="0" fontId="3" fillId="2" borderId="12" xfId="0" applyFont="1" applyFill="1" applyBorder="1" applyAlignment="1" applyProtection="1">
      <alignment horizontal="center" vertical="center" wrapText="1"/>
      <protection hidden="1"/>
    </xf>
    <xf numFmtId="0" fontId="3" fillId="10" borderId="31" xfId="0" applyFont="1" applyFill="1" applyBorder="1" applyAlignment="1">
      <alignment horizontal="center" vertical="center" wrapText="1"/>
    </xf>
    <xf numFmtId="0" fontId="3" fillId="0" borderId="8" xfId="0" applyFont="1" applyBorder="1" applyAlignment="1">
      <alignment horizontal="center"/>
    </xf>
    <xf numFmtId="0" fontId="3" fillId="15" borderId="29" xfId="0" applyFont="1" applyFill="1" applyBorder="1" applyAlignment="1" applyProtection="1">
      <alignment horizontal="center" vertical="center"/>
      <protection hidden="1"/>
    </xf>
    <xf numFmtId="0" fontId="4" fillId="9" borderId="11" xfId="0" applyFont="1" applyFill="1" applyBorder="1" applyAlignment="1" applyProtection="1">
      <alignment horizontal="right" vertical="center" wrapText="1" readingOrder="2"/>
      <protection hidden="1"/>
    </xf>
    <xf numFmtId="9" fontId="4" fillId="0" borderId="0" xfId="2" applyFont="1"/>
    <xf numFmtId="0" fontId="4" fillId="10" borderId="37" xfId="0" applyFont="1" applyFill="1" applyBorder="1" applyAlignment="1">
      <alignment horizontal="center" vertical="center" wrapText="1"/>
    </xf>
    <xf numFmtId="0" fontId="0" fillId="0" borderId="18" xfId="0" applyBorder="1"/>
    <xf numFmtId="0" fontId="0" fillId="0" borderId="0" xfId="0" applyBorder="1"/>
    <xf numFmtId="0" fontId="3" fillId="8" borderId="2" xfId="0" applyFont="1" applyFill="1" applyBorder="1" applyAlignment="1" applyProtection="1">
      <alignment vertical="center"/>
      <protection hidden="1"/>
    </xf>
    <xf numFmtId="0" fontId="3" fillId="8" borderId="29" xfId="0" applyFont="1" applyFill="1" applyBorder="1" applyAlignment="1" applyProtection="1">
      <alignment vertical="center"/>
      <protection hidden="1"/>
    </xf>
    <xf numFmtId="0" fontId="7" fillId="17" borderId="11" xfId="0" applyFont="1" applyFill="1" applyBorder="1" applyAlignment="1" applyProtection="1">
      <alignment vertical="center"/>
      <protection hidden="1"/>
    </xf>
    <xf numFmtId="0" fontId="3" fillId="10" borderId="6" xfId="0" applyFont="1" applyFill="1" applyBorder="1" applyAlignment="1">
      <alignment horizontal="center" wrapText="1"/>
    </xf>
    <xf numFmtId="0" fontId="3" fillId="20" borderId="14" xfId="0" applyFont="1" applyFill="1" applyBorder="1" applyAlignment="1" applyProtection="1">
      <alignment horizontal="center" vertical="center"/>
      <protection hidden="1"/>
    </xf>
    <xf numFmtId="0" fontId="5" fillId="12" borderId="12" xfId="0" applyFont="1" applyFill="1" applyBorder="1" applyAlignment="1" applyProtection="1">
      <alignment horizontal="center" vertical="center" wrapText="1" readingOrder="2"/>
      <protection hidden="1"/>
    </xf>
    <xf numFmtId="0" fontId="5" fillId="12" borderId="14" xfId="0" applyFont="1" applyFill="1" applyBorder="1" applyAlignment="1" applyProtection="1">
      <alignment horizontal="center" vertical="center" wrapText="1" readingOrder="2"/>
      <protection hidden="1"/>
    </xf>
    <xf numFmtId="0" fontId="4" fillId="0" borderId="0" xfId="0" applyFont="1" applyAlignment="1">
      <alignment vertical="center"/>
    </xf>
    <xf numFmtId="0" fontId="4" fillId="6" borderId="3" xfId="0" applyFont="1" applyFill="1" applyBorder="1" applyAlignment="1" applyProtection="1">
      <alignment horizontal="center" vertical="center" wrapText="1" readingOrder="2"/>
      <protection locked="0"/>
    </xf>
    <xf numFmtId="0" fontId="3" fillId="7" borderId="8" xfId="0" applyFont="1" applyFill="1" applyBorder="1" applyAlignment="1" applyProtection="1">
      <alignment horizontal="center" vertical="center" wrapText="1" readingOrder="2"/>
      <protection hidden="1"/>
    </xf>
    <xf numFmtId="0" fontId="8" fillId="6" borderId="3" xfId="0" applyFont="1" applyFill="1" applyBorder="1" applyAlignment="1" applyProtection="1">
      <alignment horizontal="center" vertical="center" wrapText="1" readingOrder="2"/>
      <protection locked="0"/>
    </xf>
    <xf numFmtId="0" fontId="9" fillId="6" borderId="10" xfId="0" applyFont="1" applyFill="1" applyBorder="1" applyAlignment="1" applyProtection="1">
      <alignment horizontal="center" vertical="center" wrapText="1"/>
      <protection locked="0"/>
    </xf>
    <xf numFmtId="0" fontId="9" fillId="6" borderId="12" xfId="0" applyFont="1" applyFill="1" applyBorder="1" applyAlignment="1" applyProtection="1">
      <alignment horizontal="center" vertical="center" wrapText="1"/>
      <protection locked="0"/>
    </xf>
    <xf numFmtId="165" fontId="4" fillId="19" borderId="12" xfId="0" applyNumberFormat="1" applyFont="1" applyFill="1" applyBorder="1" applyAlignment="1">
      <alignment horizontal="center" vertical="center" wrapText="1"/>
    </xf>
    <xf numFmtId="165" fontId="4" fillId="19" borderId="14" xfId="0" applyNumberFormat="1" applyFont="1" applyFill="1" applyBorder="1" applyAlignment="1">
      <alignment horizontal="center" vertical="center" wrapText="1"/>
    </xf>
    <xf numFmtId="0" fontId="3" fillId="6" borderId="12" xfId="0" applyFont="1" applyFill="1" applyBorder="1" applyAlignment="1" applyProtection="1">
      <alignment horizontal="center" vertical="center" wrapText="1"/>
      <protection locked="0"/>
    </xf>
    <xf numFmtId="0" fontId="5" fillId="10" borderId="28" xfId="0" applyFont="1" applyFill="1" applyBorder="1" applyAlignment="1" applyProtection="1">
      <alignment horizontal="center" vertical="center" wrapText="1" readingOrder="2"/>
      <protection hidden="1"/>
    </xf>
    <xf numFmtId="0" fontId="5" fillId="10" borderId="32" xfId="0" applyFont="1" applyFill="1" applyBorder="1" applyAlignment="1" applyProtection="1">
      <alignment horizontal="center" vertical="center" wrapText="1" readingOrder="2"/>
      <protection hidden="1"/>
    </xf>
    <xf numFmtId="0" fontId="5" fillId="10" borderId="37" xfId="0" applyFont="1" applyFill="1" applyBorder="1" applyAlignment="1" applyProtection="1">
      <alignment horizontal="center" vertical="center" wrapText="1" readingOrder="2"/>
      <protection hidden="1"/>
    </xf>
    <xf numFmtId="0" fontId="3" fillId="0" borderId="14" xfId="0" applyFont="1" applyBorder="1" applyAlignment="1">
      <alignment horizontal="center" vertical="center" wrapText="1"/>
    </xf>
    <xf numFmtId="2" fontId="6" fillId="11" borderId="37" xfId="0" applyNumberFormat="1" applyFont="1" applyFill="1" applyBorder="1" applyAlignment="1" applyProtection="1">
      <alignment vertical="center" wrapText="1" readingOrder="2"/>
      <protection hidden="1"/>
    </xf>
    <xf numFmtId="2" fontId="10" fillId="11" borderId="28" xfId="0" applyNumberFormat="1" applyFont="1" applyFill="1" applyBorder="1" applyAlignment="1" applyProtection="1">
      <alignment horizontal="center" vertical="center" wrapText="1" readingOrder="2"/>
      <protection hidden="1"/>
    </xf>
    <xf numFmtId="2" fontId="6" fillId="11" borderId="37" xfId="0" applyNumberFormat="1" applyFont="1" applyFill="1" applyBorder="1" applyAlignment="1" applyProtection="1">
      <alignment horizontal="right" vertical="center" wrapText="1" readingOrder="2"/>
      <protection hidden="1"/>
    </xf>
    <xf numFmtId="2" fontId="6" fillId="11" borderId="37" xfId="0" applyNumberFormat="1" applyFont="1" applyFill="1" applyBorder="1" applyAlignment="1" applyProtection="1">
      <alignment horizontal="center" vertical="center" wrapText="1" readingOrder="2"/>
      <protection hidden="1"/>
    </xf>
    <xf numFmtId="2" fontId="5" fillId="11" borderId="32" xfId="0" applyNumberFormat="1" applyFont="1" applyFill="1" applyBorder="1" applyAlignment="1" applyProtection="1">
      <alignment vertical="center" wrapText="1" readingOrder="2"/>
      <protection hidden="1"/>
    </xf>
    <xf numFmtId="0" fontId="5" fillId="10" borderId="42" xfId="0" applyFont="1" applyFill="1" applyBorder="1" applyAlignment="1" applyProtection="1">
      <alignment horizontal="center" vertical="center" wrapText="1" readingOrder="2"/>
      <protection hidden="1"/>
    </xf>
    <xf numFmtId="2" fontId="10" fillId="11" borderId="42" xfId="0" applyNumberFormat="1" applyFont="1" applyFill="1" applyBorder="1" applyAlignment="1" applyProtection="1">
      <alignment horizontal="center" vertical="center" wrapText="1" readingOrder="2"/>
      <protection hidden="1"/>
    </xf>
    <xf numFmtId="0" fontId="10" fillId="15" borderId="8" xfId="0" applyFont="1" applyFill="1" applyBorder="1" applyAlignment="1" applyProtection="1">
      <alignment horizontal="center" vertical="center" wrapText="1" readingOrder="2"/>
      <protection hidden="1"/>
    </xf>
    <xf numFmtId="0" fontId="11" fillId="13" borderId="4" xfId="0" applyFont="1" applyFill="1" applyBorder="1" applyAlignment="1" applyProtection="1">
      <alignment horizontal="center" vertical="center" wrapText="1" readingOrder="2"/>
      <protection hidden="1"/>
    </xf>
    <xf numFmtId="0" fontId="10" fillId="14" borderId="8" xfId="0" applyFont="1" applyFill="1" applyBorder="1" applyAlignment="1" applyProtection="1">
      <alignment horizontal="center" vertical="center" wrapText="1" readingOrder="2"/>
      <protection hidden="1"/>
    </xf>
    <xf numFmtId="0" fontId="3" fillId="11" borderId="8" xfId="0" applyFont="1" applyFill="1" applyBorder="1" applyAlignment="1">
      <alignment wrapText="1"/>
    </xf>
    <xf numFmtId="0" fontId="3" fillId="11" borderId="9" xfId="0" applyFont="1" applyFill="1" applyBorder="1" applyAlignment="1">
      <alignment wrapText="1"/>
    </xf>
    <xf numFmtId="0" fontId="3" fillId="11" borderId="19" xfId="0" applyFont="1" applyFill="1" applyBorder="1" applyAlignment="1">
      <alignment wrapText="1"/>
    </xf>
    <xf numFmtId="0" fontId="5" fillId="12" borderId="37" xfId="0" applyFont="1" applyFill="1" applyBorder="1" applyAlignment="1" applyProtection="1">
      <alignment horizontal="right" vertical="center" wrapText="1" readingOrder="2"/>
      <protection hidden="1"/>
    </xf>
    <xf numFmtId="0" fontId="4" fillId="6" borderId="24" xfId="0"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center" vertical="center" wrapText="1"/>
      <protection hidden="1"/>
    </xf>
    <xf numFmtId="49" fontId="3" fillId="3" borderId="3" xfId="0" applyNumberFormat="1" applyFont="1" applyFill="1" applyBorder="1" applyAlignment="1" applyProtection="1">
      <alignment horizontal="center" vertical="center"/>
      <protection hidden="1"/>
    </xf>
    <xf numFmtId="49" fontId="3" fillId="9" borderId="33" xfId="0" applyNumberFormat="1" applyFont="1" applyFill="1" applyBorder="1" applyAlignment="1" applyProtection="1">
      <alignment horizontal="center" vertical="center" readingOrder="2"/>
      <protection hidden="1"/>
    </xf>
    <xf numFmtId="9" fontId="10" fillId="15" borderId="42" xfId="2" applyFont="1" applyFill="1" applyBorder="1" applyAlignment="1" applyProtection="1">
      <alignment horizontal="center" vertical="center" wrapText="1" readingOrder="2"/>
      <protection hidden="1"/>
    </xf>
    <xf numFmtId="9" fontId="13" fillId="15" borderId="4" xfId="2" applyFont="1" applyFill="1" applyBorder="1" applyAlignment="1" applyProtection="1">
      <alignment horizontal="center" vertical="center" wrapText="1" readingOrder="2"/>
      <protection hidden="1"/>
    </xf>
    <xf numFmtId="0" fontId="14" fillId="12" borderId="32" xfId="0" applyFont="1" applyFill="1" applyBorder="1" applyAlignment="1" applyProtection="1">
      <alignment horizontal="right" vertical="center" wrapText="1" readingOrder="2"/>
      <protection hidden="1"/>
    </xf>
    <xf numFmtId="0" fontId="12" fillId="10" borderId="36" xfId="0" applyFont="1" applyFill="1" applyBorder="1" applyAlignment="1">
      <alignment horizontal="center" vertical="center"/>
    </xf>
    <xf numFmtId="0" fontId="12" fillId="10" borderId="34" xfId="0" applyFont="1" applyFill="1" applyBorder="1" applyAlignment="1">
      <alignment vertical="center"/>
    </xf>
    <xf numFmtId="0" fontId="3" fillId="18" borderId="8" xfId="0" applyFont="1" applyFill="1" applyBorder="1" applyAlignment="1">
      <alignment horizontal="center"/>
    </xf>
    <xf numFmtId="0" fontId="3" fillId="18" borderId="8" xfId="0" applyFont="1" applyFill="1" applyBorder="1" applyAlignment="1">
      <alignment horizontal="center" vertical="center" wrapText="1"/>
    </xf>
    <xf numFmtId="0" fontId="3" fillId="18" borderId="19" xfId="0" applyFont="1" applyFill="1" applyBorder="1" applyAlignment="1">
      <alignment horizontal="center" vertical="center" wrapText="1"/>
    </xf>
    <xf numFmtId="0" fontId="3" fillId="18" borderId="9" xfId="0" applyFont="1" applyFill="1" applyBorder="1" applyAlignment="1">
      <alignment horizontal="center" vertical="center" wrapText="1"/>
    </xf>
    <xf numFmtId="0" fontId="3" fillId="6" borderId="33" xfId="0" applyFont="1" applyFill="1" applyBorder="1" applyAlignment="1" applyProtection="1">
      <alignment horizontal="center" vertical="center"/>
      <protection hidden="1"/>
    </xf>
    <xf numFmtId="2" fontId="3" fillId="6" borderId="33" xfId="0" applyNumberFormat="1" applyFont="1" applyFill="1" applyBorder="1" applyAlignment="1" applyProtection="1">
      <alignment horizontal="center" vertical="center"/>
      <protection hidden="1"/>
    </xf>
    <xf numFmtId="0" fontId="5" fillId="12" borderId="33" xfId="0" applyFont="1" applyFill="1" applyBorder="1" applyAlignment="1" applyProtection="1">
      <alignment horizontal="right" vertical="top" wrapText="1" readingOrder="2"/>
      <protection hidden="1"/>
    </xf>
    <xf numFmtId="9" fontId="15" fillId="12" borderId="42" xfId="2" applyFont="1" applyFill="1" applyBorder="1" applyAlignment="1" applyProtection="1">
      <alignment horizontal="center" vertical="center" wrapText="1" readingOrder="2"/>
      <protection hidden="1"/>
    </xf>
    <xf numFmtId="0" fontId="12" fillId="10" borderId="25" xfId="0" applyFont="1" applyFill="1" applyBorder="1" applyAlignment="1">
      <alignment vertical="center"/>
    </xf>
    <xf numFmtId="1" fontId="6" fillId="12" borderId="33" xfId="0" applyNumberFormat="1" applyFont="1" applyFill="1" applyBorder="1" applyAlignment="1" applyProtection="1">
      <alignment horizontal="center" vertical="center" wrapText="1" readingOrder="2"/>
      <protection hidden="1"/>
    </xf>
    <xf numFmtId="1" fontId="6" fillId="12" borderId="33" xfId="0" applyNumberFormat="1" applyFont="1" applyFill="1" applyBorder="1" applyAlignment="1" applyProtection="1">
      <alignment vertical="center" wrapText="1" readingOrder="2"/>
      <protection hidden="1"/>
    </xf>
    <xf numFmtId="0" fontId="3" fillId="11" borderId="3" xfId="0" applyFont="1" applyFill="1" applyBorder="1" applyAlignment="1">
      <alignment horizontal="center" vertical="center"/>
    </xf>
    <xf numFmtId="0" fontId="3" fillId="18" borderId="8" xfId="0" applyFont="1" applyFill="1" applyBorder="1" applyAlignment="1">
      <alignment horizontal="center" wrapText="1"/>
    </xf>
    <xf numFmtId="0" fontId="3" fillId="11" borderId="8" xfId="0" applyFont="1" applyFill="1" applyBorder="1" applyAlignment="1">
      <alignment horizontal="center" wrapText="1"/>
    </xf>
    <xf numFmtId="9" fontId="12" fillId="10" borderId="51" xfId="2" applyFont="1" applyFill="1" applyBorder="1" applyAlignment="1">
      <alignment horizontal="center" vertical="center"/>
    </xf>
    <xf numFmtId="0" fontId="3" fillId="11" borderId="24" xfId="0" applyFont="1" applyFill="1" applyBorder="1" applyAlignment="1">
      <alignment horizontal="center" vertical="center"/>
    </xf>
    <xf numFmtId="1" fontId="6" fillId="12" borderId="32" xfId="0" applyNumberFormat="1" applyFont="1" applyFill="1" applyBorder="1" applyAlignment="1" applyProtection="1">
      <alignment horizontal="center" vertical="center" wrapText="1" readingOrder="2"/>
      <protection hidden="1"/>
    </xf>
    <xf numFmtId="1" fontId="6" fillId="12" borderId="37" xfId="0" applyNumberFormat="1" applyFont="1" applyFill="1" applyBorder="1" applyAlignment="1" applyProtection="1">
      <alignment horizontal="center" vertical="center" wrapText="1" readingOrder="2"/>
      <protection hidden="1"/>
    </xf>
    <xf numFmtId="1" fontId="12" fillId="21" borderId="5" xfId="2" applyNumberFormat="1" applyFont="1" applyFill="1" applyBorder="1" applyAlignment="1">
      <alignment horizontal="center" vertical="center"/>
    </xf>
    <xf numFmtId="0" fontId="5" fillId="12" borderId="48" xfId="0" applyFont="1" applyFill="1" applyBorder="1" applyAlignment="1" applyProtection="1">
      <alignment horizontal="right" vertical="center" wrapText="1" readingOrder="2"/>
      <protection hidden="1"/>
    </xf>
    <xf numFmtId="0" fontId="12" fillId="10" borderId="8" xfId="0" applyFont="1" applyFill="1" applyBorder="1" applyAlignment="1">
      <alignment horizontal="center" vertical="center"/>
    </xf>
    <xf numFmtId="0" fontId="5" fillId="12" borderId="30" xfId="0" applyFont="1" applyFill="1" applyBorder="1" applyAlignment="1" applyProtection="1">
      <alignment horizontal="right" vertical="center" wrapText="1" readingOrder="2"/>
      <protection hidden="1"/>
    </xf>
    <xf numFmtId="0" fontId="12" fillId="10" borderId="52" xfId="0" applyFont="1" applyFill="1" applyBorder="1" applyAlignment="1">
      <alignment horizontal="center" vertical="center"/>
    </xf>
    <xf numFmtId="0" fontId="3" fillId="11" borderId="53"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12" fillId="10" borderId="54" xfId="0" applyFont="1" applyFill="1" applyBorder="1" applyAlignment="1">
      <alignment vertical="center"/>
    </xf>
    <xf numFmtId="0" fontId="12" fillId="10" borderId="50" xfId="2" applyNumberFormat="1" applyFont="1" applyFill="1" applyBorder="1" applyAlignment="1">
      <alignment horizontal="center" vertical="center"/>
    </xf>
    <xf numFmtId="0" fontId="14" fillId="12" borderId="33" xfId="0" applyFont="1" applyFill="1" applyBorder="1" applyAlignment="1" applyProtection="1">
      <alignment horizontal="right" vertical="center" wrapText="1" readingOrder="2"/>
      <protection hidden="1"/>
    </xf>
    <xf numFmtId="9" fontId="15" fillId="12" borderId="33" xfId="2" applyFont="1" applyFill="1" applyBorder="1" applyAlignment="1" applyProtection="1">
      <alignment horizontal="center" vertical="center" wrapText="1" readingOrder="2"/>
      <protection hidden="1"/>
    </xf>
    <xf numFmtId="0" fontId="6" fillId="12" borderId="32" xfId="0" applyFont="1" applyFill="1" applyBorder="1" applyAlignment="1" applyProtection="1">
      <alignment horizontal="right" vertical="center" wrapText="1" readingOrder="2"/>
      <protection hidden="1"/>
    </xf>
    <xf numFmtId="0" fontId="3" fillId="10" borderId="36" xfId="0" applyFont="1" applyFill="1" applyBorder="1" applyAlignment="1">
      <alignment horizontal="center" vertical="center"/>
    </xf>
    <xf numFmtId="0" fontId="4" fillId="0" borderId="0" xfId="0" applyFont="1" applyAlignment="1">
      <alignment horizontal="center"/>
    </xf>
    <xf numFmtId="0" fontId="5" fillId="12" borderId="33" xfId="0" applyFont="1" applyFill="1" applyBorder="1" applyAlignment="1" applyProtection="1">
      <alignment horizontal="center" vertical="center" wrapText="1" readingOrder="2"/>
      <protection hidden="1"/>
    </xf>
    <xf numFmtId="9" fontId="6" fillId="12" borderId="42" xfId="2" applyFont="1" applyFill="1" applyBorder="1" applyAlignment="1" applyProtection="1">
      <alignment horizontal="center" vertical="center" wrapText="1" readingOrder="2"/>
      <protection hidden="1"/>
    </xf>
    <xf numFmtId="0" fontId="3" fillId="10" borderId="25" xfId="0" applyFont="1" applyFill="1" applyBorder="1" applyAlignment="1">
      <alignment vertical="center"/>
    </xf>
    <xf numFmtId="9" fontId="3" fillId="10" borderId="51" xfId="2" applyFont="1" applyFill="1" applyBorder="1" applyAlignment="1">
      <alignment horizontal="center" vertical="center"/>
    </xf>
    <xf numFmtId="0" fontId="3" fillId="10" borderId="34" xfId="0" applyFont="1" applyFill="1" applyBorder="1" applyAlignment="1">
      <alignment horizontal="center" vertical="center"/>
    </xf>
    <xf numFmtId="1" fontId="3" fillId="21" borderId="5" xfId="2" applyNumberFormat="1" applyFont="1" applyFill="1" applyBorder="1" applyAlignment="1">
      <alignment horizontal="center" vertical="center"/>
    </xf>
    <xf numFmtId="1" fontId="6" fillId="12" borderId="11" xfId="0" applyNumberFormat="1" applyFont="1" applyFill="1" applyBorder="1" applyAlignment="1" applyProtection="1">
      <alignment horizontal="center" vertical="center" wrapText="1" readingOrder="2"/>
      <protection hidden="1"/>
    </xf>
    <xf numFmtId="1" fontId="6" fillId="12" borderId="18" xfId="0" applyNumberFormat="1" applyFont="1" applyFill="1" applyBorder="1" applyAlignment="1" applyProtection="1">
      <alignment horizontal="center" vertical="center" wrapText="1" readingOrder="2"/>
      <protection hidden="1"/>
    </xf>
    <xf numFmtId="0" fontId="12" fillId="21" borderId="7" xfId="2" applyNumberFormat="1" applyFont="1" applyFill="1" applyBorder="1" applyAlignment="1">
      <alignment horizontal="center" vertical="center"/>
    </xf>
    <xf numFmtId="0" fontId="3" fillId="6" borderId="44" xfId="0" applyFont="1" applyFill="1" applyBorder="1" applyAlignment="1" applyProtection="1">
      <alignment horizontal="center" vertical="center"/>
      <protection hidden="1"/>
    </xf>
    <xf numFmtId="0" fontId="3" fillId="6" borderId="45" xfId="0" applyFont="1" applyFill="1" applyBorder="1" applyAlignment="1" applyProtection="1">
      <alignment horizontal="center" vertical="center"/>
      <protection hidden="1"/>
    </xf>
    <xf numFmtId="0" fontId="3" fillId="6" borderId="46" xfId="0" applyFont="1" applyFill="1" applyBorder="1" applyAlignment="1" applyProtection="1">
      <alignment horizontal="center" vertical="center"/>
      <protection hidden="1"/>
    </xf>
    <xf numFmtId="0" fontId="7" fillId="4" borderId="4" xfId="0" applyFont="1" applyFill="1" applyBorder="1" applyAlignment="1" applyProtection="1">
      <alignment horizontal="center" vertical="center"/>
      <protection hidden="1"/>
    </xf>
    <xf numFmtId="0" fontId="7" fillId="4" borderId="9" xfId="0" applyFont="1" applyFill="1" applyBorder="1" applyAlignment="1" applyProtection="1">
      <alignment horizontal="center" vertical="center"/>
      <protection hidden="1"/>
    </xf>
    <xf numFmtId="0" fontId="3" fillId="2" borderId="1" xfId="0" applyFont="1" applyFill="1" applyBorder="1" applyAlignment="1" applyProtection="1">
      <alignment horizontal="center" readingOrder="2"/>
      <protection hidden="1"/>
    </xf>
    <xf numFmtId="0" fontId="3" fillId="2" borderId="24" xfId="0" applyFont="1" applyFill="1" applyBorder="1" applyAlignment="1" applyProtection="1">
      <alignment horizontal="center" readingOrder="2"/>
      <protection hidden="1"/>
    </xf>
    <xf numFmtId="0" fontId="3" fillId="2" borderId="18" xfId="0" applyFont="1" applyFill="1" applyBorder="1" applyAlignment="1" applyProtection="1">
      <alignment horizontal="center" readingOrder="2"/>
      <protection hidden="1"/>
    </xf>
    <xf numFmtId="0" fontId="3" fillId="2" borderId="26" xfId="0" applyFont="1" applyFill="1" applyBorder="1" applyAlignment="1" applyProtection="1">
      <alignment horizontal="center" readingOrder="2"/>
      <protection hidden="1"/>
    </xf>
    <xf numFmtId="0" fontId="3" fillId="2" borderId="4"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15" xfId="0" applyFont="1" applyFill="1" applyBorder="1" applyAlignment="1" applyProtection="1">
      <alignment horizontal="center" vertical="center" wrapText="1"/>
      <protection hidden="1"/>
    </xf>
    <xf numFmtId="0" fontId="3" fillId="2" borderId="12" xfId="0"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3" xfId="0" applyFont="1" applyFill="1" applyBorder="1" applyAlignment="1" applyProtection="1">
      <alignment horizontal="center" vertical="center" readingOrder="2"/>
      <protection hidden="1"/>
    </xf>
    <xf numFmtId="0" fontId="3" fillId="7" borderId="8" xfId="0" applyFont="1" applyFill="1" applyBorder="1" applyAlignment="1" applyProtection="1">
      <alignment horizontal="center" vertical="center" wrapText="1"/>
      <protection hidden="1"/>
    </xf>
    <xf numFmtId="0" fontId="3" fillId="7" borderId="9" xfId="0" applyFont="1" applyFill="1" applyBorder="1" applyAlignment="1" applyProtection="1">
      <alignment horizontal="center" vertical="center" wrapText="1"/>
      <protection hidden="1"/>
    </xf>
    <xf numFmtId="0" fontId="3" fillId="7" borderId="19" xfId="0" applyFont="1" applyFill="1" applyBorder="1" applyAlignment="1" applyProtection="1">
      <alignment horizontal="center" vertical="center" wrapText="1"/>
      <protection hidden="1"/>
    </xf>
    <xf numFmtId="49" fontId="3" fillId="3" borderId="3" xfId="0" applyNumberFormat="1"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wrapText="1"/>
      <protection hidden="1"/>
    </xf>
    <xf numFmtId="49" fontId="3" fillId="3" borderId="43" xfId="0" applyNumberFormat="1" applyFont="1" applyFill="1" applyBorder="1" applyAlignment="1" applyProtection="1">
      <alignment horizontal="center" vertical="center" wrapText="1"/>
      <protection hidden="1"/>
    </xf>
    <xf numFmtId="49" fontId="3" fillId="3" borderId="36" xfId="0" applyNumberFormat="1" applyFont="1" applyFill="1" applyBorder="1" applyAlignment="1" applyProtection="1">
      <alignment horizontal="center" vertical="center" wrapText="1"/>
      <protection hidden="1"/>
    </xf>
    <xf numFmtId="0" fontId="3" fillId="3" borderId="8"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2" fontId="11" fillId="13" borderId="4" xfId="0" applyNumberFormat="1" applyFont="1" applyFill="1" applyBorder="1" applyAlignment="1" applyProtection="1">
      <alignment horizontal="center" vertical="center" wrapText="1" readingOrder="2"/>
      <protection hidden="1"/>
    </xf>
    <xf numFmtId="2" fontId="11" fillId="13" borderId="25" xfId="0" applyNumberFormat="1" applyFont="1" applyFill="1" applyBorder="1" applyAlignment="1" applyProtection="1">
      <alignment horizontal="center" vertical="center" wrapText="1" readingOrder="2"/>
      <protection hidden="1"/>
    </xf>
    <xf numFmtId="0" fontId="3" fillId="0" borderId="7" xfId="0" applyFont="1" applyBorder="1" applyAlignment="1" applyProtection="1">
      <alignment horizontal="center" vertical="center"/>
      <protection hidden="1"/>
    </xf>
    <xf numFmtId="0" fontId="5" fillId="10" borderId="30" xfId="0" applyFont="1" applyFill="1" applyBorder="1" applyAlignment="1" applyProtection="1">
      <alignment horizontal="center" vertical="center" wrapText="1" readingOrder="2"/>
      <protection hidden="1"/>
    </xf>
    <xf numFmtId="0" fontId="5" fillId="10" borderId="27" xfId="0" applyFont="1" applyFill="1" applyBorder="1" applyAlignment="1" applyProtection="1">
      <alignment horizontal="center" vertical="center" wrapText="1" readingOrder="2"/>
      <protection hidden="1"/>
    </xf>
    <xf numFmtId="0" fontId="10" fillId="10" borderId="37" xfId="0" applyNumberFormat="1" applyFont="1" applyFill="1" applyBorder="1" applyAlignment="1" applyProtection="1">
      <alignment horizontal="center" vertical="center" wrapText="1" readingOrder="2"/>
      <protection hidden="1"/>
    </xf>
    <xf numFmtId="0" fontId="10" fillId="10" borderId="28" xfId="0" applyNumberFormat="1" applyFont="1" applyFill="1" applyBorder="1" applyAlignment="1" applyProtection="1">
      <alignment horizontal="center" vertical="center" wrapText="1" readingOrder="2"/>
      <protection hidden="1"/>
    </xf>
    <xf numFmtId="2" fontId="11" fillId="13" borderId="20" xfId="0" applyNumberFormat="1" applyFont="1" applyFill="1" applyBorder="1" applyAlignment="1" applyProtection="1">
      <alignment horizontal="center" vertical="center" wrapText="1" readingOrder="2"/>
      <protection hidden="1"/>
    </xf>
    <xf numFmtId="0" fontId="3" fillId="0" borderId="19"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5" fillId="10" borderId="40" xfId="0" applyFont="1" applyFill="1" applyBorder="1" applyAlignment="1" applyProtection="1">
      <alignment horizontal="center" vertical="center" wrapText="1" readingOrder="2"/>
      <protection hidden="1"/>
    </xf>
    <xf numFmtId="0" fontId="5" fillId="10" borderId="41" xfId="0" applyFont="1" applyFill="1" applyBorder="1" applyAlignment="1" applyProtection="1">
      <alignment horizontal="center" vertical="center" wrapText="1" readingOrder="2"/>
      <protection hidden="1"/>
    </xf>
    <xf numFmtId="0" fontId="10" fillId="10" borderId="32" xfId="0" applyNumberFormat="1" applyFont="1" applyFill="1" applyBorder="1" applyAlignment="1" applyProtection="1">
      <alignment horizontal="center" vertical="center" wrapText="1" readingOrder="2"/>
      <protection hidden="1"/>
    </xf>
    <xf numFmtId="0" fontId="10" fillId="10" borderId="42" xfId="0" applyNumberFormat="1" applyFont="1" applyFill="1" applyBorder="1" applyAlignment="1" applyProtection="1">
      <alignment horizontal="center" vertical="center" wrapText="1" readingOrder="2"/>
      <protection hidden="1"/>
    </xf>
    <xf numFmtId="0" fontId="5" fillId="12" borderId="47" xfId="0" applyFont="1" applyFill="1" applyBorder="1" applyAlignment="1" applyProtection="1">
      <alignment horizontal="center" vertical="center" wrapText="1" readingOrder="2"/>
      <protection hidden="1"/>
    </xf>
    <xf numFmtId="0" fontId="5" fillId="12" borderId="18" xfId="0" applyFont="1" applyFill="1" applyBorder="1" applyAlignment="1" applyProtection="1">
      <alignment horizontal="center" vertical="center" wrapText="1" readingOrder="2"/>
      <protection hidden="1"/>
    </xf>
    <xf numFmtId="0" fontId="5" fillId="12" borderId="11" xfId="0" applyFont="1" applyFill="1" applyBorder="1" applyAlignment="1" applyProtection="1">
      <alignment horizontal="center" vertical="center" wrapText="1" readingOrder="2"/>
      <protection hidden="1"/>
    </xf>
    <xf numFmtId="0" fontId="5" fillId="12" borderId="48" xfId="0" applyFont="1" applyFill="1" applyBorder="1" applyAlignment="1" applyProtection="1">
      <alignment horizontal="center" vertical="center" wrapText="1" readingOrder="2"/>
      <protection hidden="1"/>
    </xf>
    <xf numFmtId="0" fontId="5" fillId="12" borderId="32" xfId="0" applyFont="1" applyFill="1" applyBorder="1" applyAlignment="1" applyProtection="1">
      <alignment horizontal="center" vertical="center" wrapText="1" readingOrder="2"/>
      <protection hidden="1"/>
    </xf>
    <xf numFmtId="0" fontId="17" fillId="12" borderId="48" xfId="0" applyFont="1" applyFill="1" applyBorder="1" applyAlignment="1" applyProtection="1">
      <alignment horizontal="center" vertical="center" readingOrder="2"/>
      <protection hidden="1"/>
    </xf>
    <xf numFmtId="0" fontId="17" fillId="12" borderId="32" xfId="0" applyFont="1" applyFill="1" applyBorder="1" applyAlignment="1" applyProtection="1">
      <alignment horizontal="center" vertical="center" readingOrder="2"/>
      <protection hidden="1"/>
    </xf>
    <xf numFmtId="0" fontId="5" fillId="10" borderId="28" xfId="0" applyFont="1" applyFill="1" applyBorder="1" applyAlignment="1" applyProtection="1">
      <alignment horizontal="center" vertical="center" wrapText="1" readingOrder="2"/>
      <protection hidden="1"/>
    </xf>
    <xf numFmtId="0" fontId="5" fillId="10" borderId="32" xfId="0" applyFont="1" applyFill="1" applyBorder="1" applyAlignment="1" applyProtection="1">
      <alignment horizontal="center" vertical="center" wrapText="1" readingOrder="2"/>
      <protection hidden="1"/>
    </xf>
    <xf numFmtId="0" fontId="5" fillId="15" borderId="41" xfId="0" applyFont="1" applyFill="1" applyBorder="1" applyAlignment="1" applyProtection="1">
      <alignment horizontal="center" vertical="center" wrapText="1" readingOrder="2"/>
      <protection hidden="1"/>
    </xf>
    <xf numFmtId="0" fontId="5" fillId="15" borderId="42" xfId="0" applyFont="1" applyFill="1" applyBorder="1" applyAlignment="1" applyProtection="1">
      <alignment horizontal="center" vertical="center" wrapText="1" readingOrder="2"/>
      <protection hidden="1"/>
    </xf>
    <xf numFmtId="9" fontId="10" fillId="15" borderId="49" xfId="2" applyFont="1" applyFill="1" applyBorder="1" applyAlignment="1" applyProtection="1">
      <alignment horizontal="center" vertical="center" wrapText="1" readingOrder="2"/>
      <protection hidden="1"/>
    </xf>
    <xf numFmtId="9" fontId="10" fillId="15" borderId="39" xfId="2" applyFont="1" applyFill="1" applyBorder="1" applyAlignment="1" applyProtection="1">
      <alignment horizontal="center" vertical="center" wrapText="1" readingOrder="2"/>
      <protection hidden="1"/>
    </xf>
    <xf numFmtId="9" fontId="10" fillId="15" borderId="38" xfId="2" applyFont="1" applyFill="1" applyBorder="1" applyAlignment="1" applyProtection="1">
      <alignment horizontal="center" vertical="center" wrapText="1" readingOrder="2"/>
      <protection hidden="1"/>
    </xf>
    <xf numFmtId="0" fontId="16" fillId="12" borderId="33" xfId="0" applyFont="1" applyFill="1" applyBorder="1" applyAlignment="1" applyProtection="1">
      <alignment horizontal="center" vertical="center" wrapText="1" readingOrder="2"/>
      <protection hidden="1"/>
    </xf>
    <xf numFmtId="0" fontId="3" fillId="11" borderId="1" xfId="0" applyFont="1" applyFill="1" applyBorder="1" applyAlignment="1">
      <alignment horizontal="center" vertical="center"/>
    </xf>
    <xf numFmtId="0" fontId="3" fillId="11" borderId="17" xfId="0" applyFont="1" applyFill="1" applyBorder="1" applyAlignment="1">
      <alignment horizontal="center" vertical="center"/>
    </xf>
    <xf numFmtId="0" fontId="3" fillId="11" borderId="18" xfId="0" applyFont="1" applyFill="1" applyBorder="1" applyAlignment="1">
      <alignment horizontal="center" vertical="center"/>
    </xf>
    <xf numFmtId="0" fontId="3" fillId="11" borderId="0" xfId="0" applyFont="1" applyFill="1" applyBorder="1" applyAlignment="1">
      <alignment horizontal="center" vertical="center"/>
    </xf>
    <xf numFmtId="0" fontId="3" fillId="18" borderId="8" xfId="0" applyFont="1" applyFill="1" applyBorder="1" applyAlignment="1">
      <alignment horizontal="center"/>
    </xf>
    <xf numFmtId="0" fontId="3" fillId="18" borderId="19" xfId="0" applyFont="1" applyFill="1" applyBorder="1" applyAlignment="1">
      <alignment horizontal="center"/>
    </xf>
    <xf numFmtId="0" fontId="3" fillId="18" borderId="9" xfId="0" applyFont="1" applyFill="1" applyBorder="1" applyAlignment="1">
      <alignment horizontal="center"/>
    </xf>
    <xf numFmtId="0" fontId="3" fillId="18" borderId="8" xfId="0" applyFont="1" applyFill="1" applyBorder="1" applyAlignment="1">
      <alignment horizontal="center" vertical="center" wrapText="1"/>
    </xf>
    <xf numFmtId="0" fontId="3" fillId="18" borderId="19" xfId="0" applyFont="1" applyFill="1" applyBorder="1" applyAlignment="1">
      <alignment horizontal="center" vertical="center" wrapText="1"/>
    </xf>
    <xf numFmtId="0" fontId="3" fillId="18" borderId="9" xfId="0" applyFont="1" applyFill="1" applyBorder="1" applyAlignment="1">
      <alignment horizontal="center" vertical="center" wrapText="1"/>
    </xf>
    <xf numFmtId="0" fontId="3" fillId="11" borderId="4" xfId="0" applyFont="1" applyFill="1" applyBorder="1" applyAlignment="1">
      <alignment horizontal="center" vertical="center"/>
    </xf>
    <xf numFmtId="0" fontId="3" fillId="11" borderId="20" xfId="0" applyFont="1" applyFill="1" applyBorder="1" applyAlignment="1">
      <alignment horizontal="center" vertical="center"/>
    </xf>
  </cellXfs>
  <cellStyles count="3">
    <cellStyle name="Normal" xfId="0" builtinId="0"/>
    <cellStyle name="Percent" xfId="2" builtinId="5"/>
    <cellStyle name="היפר-קישור" xfId="1" builtinId="8"/>
  </cellStyles>
  <dxfs count="74">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66"/>
  <sheetViews>
    <sheetView rightToLeft="1" tabSelected="1" view="pageBreakPreview" zoomScaleNormal="90" zoomScaleSheetLayoutView="100" workbookViewId="0">
      <pane xSplit="3" ySplit="9" topLeftCell="D13" activePane="bottomRight" state="frozen"/>
      <selection pane="topRight" activeCell="D1" sqref="D1"/>
      <selection pane="bottomLeft" activeCell="A10" sqref="A10"/>
      <selection pane="bottomRight" activeCell="D1" sqref="D1"/>
    </sheetView>
  </sheetViews>
  <sheetFormatPr defaultColWidth="9" defaultRowHeight="15.6" x14ac:dyDescent="0.3"/>
  <cols>
    <col min="1" max="1" width="1.3984375" style="1" customWidth="1"/>
    <col min="2" max="2" width="14.69921875" style="1" customWidth="1"/>
    <col min="3" max="3" width="10" style="1" customWidth="1"/>
    <col min="4" max="4" width="85.796875" style="1" customWidth="1"/>
    <col min="5" max="5" width="17.8984375" style="1" customWidth="1"/>
    <col min="6" max="6" width="15.69921875" style="1" customWidth="1"/>
    <col min="7" max="7" width="14.69921875" style="1" customWidth="1"/>
    <col min="8" max="8" width="20.3984375" style="1" customWidth="1"/>
    <col min="9" max="16384" width="9" style="1"/>
  </cols>
  <sheetData>
    <row r="1" spans="2:9" ht="29.25" customHeight="1" thickBot="1" x14ac:dyDescent="0.35">
      <c r="D1" s="41"/>
      <c r="E1" s="40"/>
      <c r="F1" s="40"/>
      <c r="G1" s="40"/>
      <c r="H1" s="40"/>
    </row>
    <row r="2" spans="2:9" ht="18.75" customHeight="1" x14ac:dyDescent="0.3">
      <c r="B2" s="140"/>
      <c r="C2" s="141"/>
      <c r="D2" s="146" t="s">
        <v>14</v>
      </c>
      <c r="E2" s="148">
        <v>1</v>
      </c>
      <c r="F2" s="148">
        <v>2</v>
      </c>
      <c r="G2" s="148">
        <v>3</v>
      </c>
      <c r="H2" s="148">
        <v>4</v>
      </c>
    </row>
    <row r="3" spans="2:9" ht="12" customHeight="1" x14ac:dyDescent="0.3">
      <c r="B3" s="142"/>
      <c r="C3" s="143"/>
      <c r="D3" s="147"/>
      <c r="E3" s="149"/>
      <c r="F3" s="149"/>
      <c r="G3" s="149"/>
      <c r="H3" s="149"/>
    </row>
    <row r="4" spans="2:9" ht="47.25" customHeight="1" x14ac:dyDescent="0.3">
      <c r="B4" s="142"/>
      <c r="C4" s="143"/>
      <c r="D4" s="42" t="s">
        <v>0</v>
      </c>
      <c r="E4" s="13"/>
      <c r="F4" s="13"/>
      <c r="G4" s="13"/>
      <c r="H4" s="13"/>
    </row>
    <row r="5" spans="2:9" x14ac:dyDescent="0.3">
      <c r="B5" s="142"/>
      <c r="C5" s="143"/>
      <c r="D5" s="42" t="s">
        <v>20</v>
      </c>
      <c r="E5" s="13"/>
      <c r="F5" s="13"/>
      <c r="G5" s="13"/>
      <c r="H5" s="13"/>
    </row>
    <row r="6" spans="2:9" x14ac:dyDescent="0.3">
      <c r="B6" s="142"/>
      <c r="C6" s="143"/>
      <c r="D6" s="42" t="s">
        <v>1</v>
      </c>
      <c r="E6" s="14"/>
      <c r="F6" s="14"/>
      <c r="G6" s="14"/>
      <c r="H6" s="14"/>
    </row>
    <row r="7" spans="2:9" ht="16.2" thickBot="1" x14ac:dyDescent="0.35">
      <c r="B7" s="144"/>
      <c r="C7" s="145"/>
      <c r="D7" s="42" t="s">
        <v>2</v>
      </c>
      <c r="E7" s="15"/>
      <c r="F7" s="15"/>
      <c r="G7" s="15"/>
      <c r="H7" s="15"/>
    </row>
    <row r="8" spans="2:9" ht="16.2" thickBot="1" x14ac:dyDescent="0.35">
      <c r="B8" s="16" t="s">
        <v>8</v>
      </c>
      <c r="C8" s="17" t="s">
        <v>3</v>
      </c>
      <c r="D8" s="18" t="s">
        <v>42</v>
      </c>
      <c r="E8" s="39"/>
      <c r="F8" s="39"/>
      <c r="G8" s="39"/>
      <c r="H8" s="39"/>
    </row>
    <row r="9" spans="2:9" ht="16.2" thickBot="1" x14ac:dyDescent="0.35">
      <c r="B9" s="19"/>
      <c r="C9" s="19" t="s">
        <v>48</v>
      </c>
      <c r="D9" s="32" t="s">
        <v>4</v>
      </c>
      <c r="E9" s="159"/>
      <c r="F9" s="160"/>
      <c r="G9" s="160"/>
      <c r="H9" s="160"/>
    </row>
    <row r="10" spans="2:9" ht="19.5" customHeight="1" x14ac:dyDescent="0.3">
      <c r="B10" s="153" t="s">
        <v>9</v>
      </c>
      <c r="C10" s="20" t="s">
        <v>49</v>
      </c>
      <c r="D10" s="46" t="s">
        <v>33</v>
      </c>
      <c r="E10" s="21"/>
      <c r="F10" s="21"/>
      <c r="G10" s="62"/>
      <c r="H10" s="21"/>
    </row>
    <row r="11" spans="2:9" ht="31.2" x14ac:dyDescent="0.3">
      <c r="B11" s="154"/>
      <c r="C11" s="20" t="s">
        <v>50</v>
      </c>
      <c r="D11" s="46" t="s">
        <v>34</v>
      </c>
      <c r="E11" s="21"/>
      <c r="F11" s="21"/>
      <c r="G11" s="62"/>
      <c r="H11" s="21"/>
    </row>
    <row r="12" spans="2:9" ht="62.4" x14ac:dyDescent="0.3">
      <c r="B12" s="154"/>
      <c r="C12" s="20" t="s">
        <v>51</v>
      </c>
      <c r="D12" s="46" t="s">
        <v>35</v>
      </c>
      <c r="E12" s="21"/>
      <c r="F12" s="21"/>
      <c r="G12" s="21"/>
      <c r="H12" s="21"/>
    </row>
    <row r="13" spans="2:9" ht="47.4" thickBot="1" x14ac:dyDescent="0.35">
      <c r="B13" s="154"/>
      <c r="C13" s="20" t="s">
        <v>52</v>
      </c>
      <c r="D13" s="46" t="s">
        <v>47</v>
      </c>
      <c r="E13" s="22"/>
      <c r="F13" s="21"/>
      <c r="G13" s="63"/>
      <c r="H13" s="21"/>
    </row>
    <row r="14" spans="2:9" ht="22.5" customHeight="1" thickBot="1" x14ac:dyDescent="0.35">
      <c r="B14" s="19"/>
      <c r="C14" s="87" t="s">
        <v>53</v>
      </c>
      <c r="D14" s="23" t="s">
        <v>5</v>
      </c>
      <c r="E14" s="157"/>
      <c r="F14" s="158"/>
      <c r="G14" s="158"/>
      <c r="H14" s="158"/>
    </row>
    <row r="15" spans="2:9" ht="49.2" customHeight="1" thickBot="1" x14ac:dyDescent="0.35">
      <c r="B15" s="86" t="s">
        <v>25</v>
      </c>
      <c r="C15" s="88" t="s">
        <v>54</v>
      </c>
      <c r="D15" s="46" t="s">
        <v>55</v>
      </c>
      <c r="E15" s="59"/>
      <c r="F15" s="61"/>
      <c r="G15" s="24"/>
      <c r="H15" s="24"/>
      <c r="I15" s="58"/>
    </row>
    <row r="16" spans="2:9" ht="49.8" customHeight="1" thickBot="1" x14ac:dyDescent="0.35">
      <c r="B16" s="155" t="s">
        <v>57</v>
      </c>
      <c r="C16" s="88" t="s">
        <v>58</v>
      </c>
      <c r="D16" s="46" t="s">
        <v>56</v>
      </c>
      <c r="E16" s="26"/>
      <c r="F16" s="26"/>
      <c r="G16" s="26"/>
      <c r="H16" s="26"/>
    </row>
    <row r="17" spans="2:8" ht="49.8" customHeight="1" thickBot="1" x14ac:dyDescent="0.35">
      <c r="B17" s="156"/>
      <c r="C17" s="88" t="s">
        <v>59</v>
      </c>
      <c r="D17" s="46" t="s">
        <v>60</v>
      </c>
      <c r="E17" s="24"/>
      <c r="F17" s="24"/>
      <c r="G17" s="85"/>
      <c r="H17" s="24"/>
    </row>
    <row r="18" spans="2:8" ht="43.8" customHeight="1" thickBot="1" x14ac:dyDescent="0.35">
      <c r="B18" s="155" t="s">
        <v>61</v>
      </c>
      <c r="C18" s="88" t="s">
        <v>58</v>
      </c>
      <c r="D18" s="46" t="s">
        <v>56</v>
      </c>
      <c r="E18" s="24"/>
      <c r="F18" s="24"/>
      <c r="G18" s="85"/>
      <c r="H18" s="24"/>
    </row>
    <row r="19" spans="2:8" ht="49.8" customHeight="1" thickBot="1" x14ac:dyDescent="0.35">
      <c r="B19" s="156"/>
      <c r="C19" s="88" t="s">
        <v>59</v>
      </c>
      <c r="D19" s="46" t="s">
        <v>60</v>
      </c>
      <c r="E19" s="24"/>
      <c r="F19" s="24"/>
      <c r="G19" s="85"/>
      <c r="H19" s="24"/>
    </row>
    <row r="20" spans="2:8" ht="16.2" thickBot="1" x14ac:dyDescent="0.35">
      <c r="B20" s="27"/>
      <c r="C20" s="138" t="s">
        <v>6</v>
      </c>
      <c r="D20" s="139"/>
      <c r="E20" s="37"/>
      <c r="F20" s="37"/>
      <c r="G20" s="38"/>
      <c r="H20" s="37"/>
    </row>
    <row r="21" spans="2:8" ht="33" customHeight="1" thickBot="1" x14ac:dyDescent="0.35">
      <c r="B21"/>
      <c r="C21" s="33" t="s">
        <v>24</v>
      </c>
      <c r="D21" s="60" t="s">
        <v>7</v>
      </c>
      <c r="E21" s="150"/>
      <c r="F21" s="151"/>
      <c r="G21" s="151"/>
      <c r="H21" s="152"/>
    </row>
    <row r="22" spans="2:8" x14ac:dyDescent="0.3">
      <c r="B22"/>
      <c r="C22" s="98">
        <v>7.1</v>
      </c>
      <c r="D22" s="34" t="s">
        <v>62</v>
      </c>
      <c r="E22" s="25"/>
      <c r="F22" s="25"/>
      <c r="G22" s="25"/>
      <c r="H22" s="25"/>
    </row>
    <row r="23" spans="2:8" ht="48" customHeight="1" x14ac:dyDescent="0.3">
      <c r="B23"/>
      <c r="C23" s="98">
        <v>7.2</v>
      </c>
      <c r="D23" s="29" t="s">
        <v>63</v>
      </c>
      <c r="E23" s="21"/>
      <c r="F23" s="21"/>
      <c r="G23" s="21"/>
      <c r="H23" s="21"/>
    </row>
    <row r="24" spans="2:8" ht="37.5" customHeight="1" x14ac:dyDescent="0.3">
      <c r="B24"/>
      <c r="C24" s="98">
        <v>7.3</v>
      </c>
      <c r="D24" s="30" t="s">
        <v>64</v>
      </c>
      <c r="E24" s="21"/>
      <c r="F24" s="21"/>
      <c r="G24" s="21"/>
      <c r="H24" s="21"/>
    </row>
    <row r="25" spans="2:8" ht="38.25" customHeight="1" x14ac:dyDescent="0.3">
      <c r="B25"/>
      <c r="C25" s="98">
        <v>7.4</v>
      </c>
      <c r="D25" s="30" t="s">
        <v>65</v>
      </c>
      <c r="E25" s="22"/>
      <c r="F25" s="21"/>
      <c r="G25" s="21"/>
      <c r="H25" s="21"/>
    </row>
    <row r="26" spans="2:8" x14ac:dyDescent="0.3">
      <c r="B26"/>
      <c r="C26" s="98">
        <v>7.5</v>
      </c>
      <c r="D26" s="29" t="s">
        <v>66</v>
      </c>
      <c r="E26" s="22"/>
      <c r="F26" s="21"/>
      <c r="G26" s="22"/>
      <c r="H26" s="21"/>
    </row>
    <row r="27" spans="2:8" x14ac:dyDescent="0.3">
      <c r="B27"/>
      <c r="C27" s="98">
        <v>7.6</v>
      </c>
      <c r="D27" s="30" t="s">
        <v>67</v>
      </c>
      <c r="E27" s="22"/>
      <c r="F27" s="22"/>
      <c r="G27" s="22"/>
      <c r="H27" s="21"/>
    </row>
    <row r="28" spans="2:8" x14ac:dyDescent="0.3">
      <c r="B28"/>
      <c r="C28" s="98">
        <v>7.7</v>
      </c>
      <c r="D28" s="29" t="s">
        <v>68</v>
      </c>
      <c r="E28" s="22"/>
      <c r="F28" s="22"/>
      <c r="G28" s="22"/>
      <c r="H28" s="22"/>
    </row>
    <row r="29" spans="2:8" ht="46.8" x14ac:dyDescent="0.3">
      <c r="B29"/>
      <c r="C29" s="98">
        <v>7.8</v>
      </c>
      <c r="D29" s="30" t="s">
        <v>69</v>
      </c>
      <c r="E29" s="22"/>
      <c r="F29" s="22"/>
      <c r="G29" s="22"/>
      <c r="H29" s="22"/>
    </row>
    <row r="30" spans="2:8" ht="33" customHeight="1" x14ac:dyDescent="0.3">
      <c r="B30"/>
      <c r="C30" s="98">
        <v>7.9</v>
      </c>
      <c r="D30" s="29" t="s">
        <v>70</v>
      </c>
      <c r="E30" s="22"/>
      <c r="F30" s="22"/>
      <c r="G30" s="66"/>
      <c r="H30" s="22"/>
    </row>
    <row r="31" spans="2:8" ht="31.2" x14ac:dyDescent="0.3">
      <c r="B31"/>
      <c r="C31" s="99">
        <v>7.1</v>
      </c>
      <c r="D31" s="29" t="s">
        <v>71</v>
      </c>
      <c r="E31" s="22"/>
      <c r="F31" s="22"/>
      <c r="G31" s="22"/>
      <c r="H31" s="22"/>
    </row>
    <row r="32" spans="2:8" ht="50.4" customHeight="1" x14ac:dyDescent="0.3">
      <c r="B32"/>
      <c r="C32" s="98">
        <v>7.11</v>
      </c>
      <c r="D32" s="29" t="s">
        <v>31</v>
      </c>
      <c r="E32" s="22"/>
      <c r="F32" s="22"/>
      <c r="G32" s="22"/>
      <c r="H32" s="22"/>
    </row>
    <row r="33" spans="2:8" ht="34.200000000000003" customHeight="1" x14ac:dyDescent="0.3">
      <c r="B33"/>
      <c r="C33" s="99">
        <v>7.12</v>
      </c>
      <c r="D33" s="29" t="s">
        <v>72</v>
      </c>
      <c r="E33" s="22"/>
      <c r="F33" s="22"/>
      <c r="G33" s="22"/>
      <c r="H33" s="22"/>
    </row>
    <row r="34" spans="2:8" ht="31.2" customHeight="1" x14ac:dyDescent="0.3">
      <c r="B34"/>
      <c r="C34" s="135">
        <v>7.13</v>
      </c>
      <c r="D34" s="29" t="s">
        <v>73</v>
      </c>
      <c r="E34" s="22"/>
      <c r="F34" s="22"/>
      <c r="G34" s="22"/>
      <c r="H34" s="22"/>
    </row>
    <row r="35" spans="2:8" ht="22.8" customHeight="1" x14ac:dyDescent="0.3">
      <c r="B35"/>
      <c r="C35" s="136"/>
      <c r="D35" s="29" t="s">
        <v>74</v>
      </c>
      <c r="E35" s="22"/>
      <c r="F35" s="22"/>
      <c r="G35" s="22"/>
      <c r="H35" s="22"/>
    </row>
    <row r="36" spans="2:8" x14ac:dyDescent="0.3">
      <c r="B36"/>
      <c r="C36" s="137"/>
      <c r="D36" s="29" t="s">
        <v>75</v>
      </c>
      <c r="E36" s="22"/>
      <c r="F36" s="22"/>
      <c r="G36" s="22"/>
      <c r="H36" s="22"/>
    </row>
    <row r="37" spans="2:8" x14ac:dyDescent="0.3">
      <c r="B37"/>
      <c r="C37" s="98">
        <v>7.14</v>
      </c>
      <c r="D37" s="29" t="s">
        <v>77</v>
      </c>
      <c r="E37" s="22"/>
      <c r="F37" s="22"/>
      <c r="G37" s="22"/>
      <c r="H37" s="22"/>
    </row>
    <row r="38" spans="2:8" x14ac:dyDescent="0.3">
      <c r="B38"/>
      <c r="C38" s="99">
        <v>7.15</v>
      </c>
      <c r="D38" s="30" t="s">
        <v>76</v>
      </c>
      <c r="E38" s="22"/>
      <c r="F38" s="22"/>
      <c r="G38" s="22"/>
      <c r="H38" s="22"/>
    </row>
    <row r="39" spans="2:8" x14ac:dyDescent="0.3">
      <c r="B39"/>
      <c r="C39" s="98"/>
      <c r="D39" s="30"/>
      <c r="E39" s="22"/>
      <c r="F39" s="22"/>
      <c r="G39" s="22"/>
      <c r="H39" s="22"/>
    </row>
    <row r="42" spans="2:8" ht="46.5" customHeight="1" x14ac:dyDescent="0.3"/>
    <row r="43" spans="2:8" ht="45" customHeight="1" x14ac:dyDescent="0.3"/>
    <row r="50" spans="3:7" x14ac:dyDescent="0.3">
      <c r="C50" s="2"/>
      <c r="D50" s="2"/>
      <c r="E50" s="28"/>
      <c r="F50" s="28"/>
      <c r="G50" s="28"/>
    </row>
    <row r="51" spans="3:7" x14ac:dyDescent="0.3">
      <c r="C51" s="2"/>
      <c r="D51" s="2"/>
      <c r="E51" s="28"/>
      <c r="F51" s="28"/>
      <c r="G51" s="28"/>
    </row>
    <row r="52" spans="3:7" x14ac:dyDescent="0.3">
      <c r="C52" s="2"/>
      <c r="D52" s="2"/>
      <c r="E52" s="28"/>
      <c r="F52" s="28"/>
      <c r="G52" s="28"/>
    </row>
    <row r="53" spans="3:7" x14ac:dyDescent="0.3">
      <c r="C53" s="2"/>
      <c r="D53" s="2"/>
      <c r="E53" s="28"/>
      <c r="F53" s="28"/>
      <c r="G53" s="28"/>
    </row>
    <row r="54" spans="3:7" x14ac:dyDescent="0.3">
      <c r="C54" s="2"/>
      <c r="D54" s="31"/>
      <c r="E54" s="28"/>
      <c r="F54" s="28"/>
      <c r="G54" s="28"/>
    </row>
    <row r="55" spans="3:7" x14ac:dyDescent="0.3">
      <c r="C55" s="2"/>
      <c r="D55" s="2"/>
      <c r="E55" s="2"/>
      <c r="F55" s="28"/>
      <c r="G55" s="28"/>
    </row>
    <row r="56" spans="3:7" x14ac:dyDescent="0.3">
      <c r="C56" s="2"/>
      <c r="D56" s="2"/>
      <c r="E56" s="2"/>
      <c r="F56" s="28"/>
      <c r="G56" s="28"/>
    </row>
    <row r="57" spans="3:7" x14ac:dyDescent="0.3">
      <c r="C57" s="2"/>
      <c r="D57" s="2"/>
      <c r="E57" s="2"/>
      <c r="F57" s="28"/>
      <c r="G57" s="28"/>
    </row>
    <row r="58" spans="3:7" x14ac:dyDescent="0.3">
      <c r="C58" s="2"/>
      <c r="D58" s="2"/>
      <c r="E58" s="2"/>
      <c r="F58" s="28"/>
      <c r="G58" s="28"/>
    </row>
    <row r="59" spans="3:7" x14ac:dyDescent="0.3">
      <c r="C59" s="2"/>
      <c r="D59" s="2"/>
      <c r="E59" s="2"/>
      <c r="F59" s="28"/>
      <c r="G59" s="28"/>
    </row>
    <row r="60" spans="3:7" x14ac:dyDescent="0.3">
      <c r="C60" s="2"/>
      <c r="D60" s="2"/>
      <c r="E60" s="2"/>
      <c r="F60" s="28"/>
      <c r="G60" s="28"/>
    </row>
    <row r="61" spans="3:7" x14ac:dyDescent="0.3">
      <c r="C61" s="2"/>
      <c r="D61" s="2"/>
      <c r="E61" s="2"/>
      <c r="F61" s="28"/>
      <c r="G61" s="28"/>
    </row>
    <row r="62" spans="3:7" x14ac:dyDescent="0.3">
      <c r="C62" s="2"/>
      <c r="D62" s="2"/>
      <c r="E62" s="2"/>
      <c r="F62" s="28"/>
      <c r="G62" s="28"/>
    </row>
    <row r="63" spans="3:7" x14ac:dyDescent="0.3">
      <c r="C63" s="2"/>
      <c r="D63" s="2"/>
      <c r="E63" s="2"/>
      <c r="F63" s="28"/>
      <c r="G63" s="28"/>
    </row>
    <row r="64" spans="3:7" x14ac:dyDescent="0.3">
      <c r="C64" s="2"/>
      <c r="D64" s="2"/>
      <c r="E64" s="28"/>
      <c r="F64" s="28"/>
      <c r="G64" s="28"/>
    </row>
    <row r="65" spans="3:7" x14ac:dyDescent="0.3">
      <c r="C65" s="2"/>
      <c r="D65" s="2"/>
      <c r="E65" s="28"/>
      <c r="F65" s="28"/>
      <c r="G65" s="28"/>
    </row>
    <row r="66" spans="3:7" x14ac:dyDescent="0.3">
      <c r="C66" s="2"/>
      <c r="D66" s="2"/>
      <c r="E66" s="28"/>
      <c r="F66" s="28"/>
      <c r="G66" s="28"/>
    </row>
  </sheetData>
  <mergeCells count="14">
    <mergeCell ref="C34:C36"/>
    <mergeCell ref="C20:D20"/>
    <mergeCell ref="B2:C7"/>
    <mergeCell ref="D2:D3"/>
    <mergeCell ref="E2:E3"/>
    <mergeCell ref="E21:H21"/>
    <mergeCell ref="F2:F3"/>
    <mergeCell ref="B10:B13"/>
    <mergeCell ref="B16:B17"/>
    <mergeCell ref="B18:B19"/>
    <mergeCell ref="H2:H3"/>
    <mergeCell ref="E14:H14"/>
    <mergeCell ref="E9:H9"/>
    <mergeCell ref="G2:G3"/>
  </mergeCells>
  <conditionalFormatting sqref="E20:G20">
    <cfRule type="containsText" dxfId="73" priority="237" operator="containsText" text="ל.ר.">
      <formula>NOT(ISERROR(SEARCH("ל.ר.",E20)))</formula>
    </cfRule>
    <cfRule type="containsText" dxfId="72" priority="238" operator="containsText" text="$">
      <formula>NOT(ISERROR(SEARCH("$",E20)))</formula>
    </cfRule>
    <cfRule type="containsText" dxfId="71" priority="239" operator="containsText" text="X">
      <formula>NOT(ISERROR(SEARCH("X",E20)))</formula>
    </cfRule>
    <cfRule type="containsText" dxfId="70" priority="240" operator="containsText" text="V">
      <formula>NOT(ISERROR(SEARCH("V",E20)))</formula>
    </cfRule>
  </conditionalFormatting>
  <conditionalFormatting sqref="E9">
    <cfRule type="containsText" dxfId="69" priority="269" operator="containsText" text="ל.ר.">
      <formula>NOT(ISERROR(SEARCH("ל.ר.",E9)))</formula>
    </cfRule>
    <cfRule type="containsText" dxfId="68" priority="270" operator="containsText" text="$">
      <formula>NOT(ISERROR(SEARCH("$",E9)))</formula>
    </cfRule>
    <cfRule type="containsText" dxfId="67" priority="271" operator="containsText" text="X">
      <formula>NOT(ISERROR(SEARCH("X",E9)))</formula>
    </cfRule>
    <cfRule type="containsText" dxfId="66" priority="272" operator="containsText" text="V">
      <formula>NOT(ISERROR(SEARCH("V",E9)))</formula>
    </cfRule>
  </conditionalFormatting>
  <conditionalFormatting sqref="E14">
    <cfRule type="containsText" dxfId="65" priority="245" operator="containsText" text="ל.ר.">
      <formula>NOT(ISERROR(SEARCH("ל.ר.",E14)))</formula>
    </cfRule>
    <cfRule type="containsText" dxfId="64" priority="246" operator="containsText" text="$">
      <formula>NOT(ISERROR(SEARCH("$",E14)))</formula>
    </cfRule>
    <cfRule type="containsText" dxfId="63" priority="247" operator="containsText" text="X">
      <formula>NOT(ISERROR(SEARCH("X",E14)))</formula>
    </cfRule>
    <cfRule type="containsText" dxfId="62" priority="248" operator="containsText" text="V">
      <formula>NOT(ISERROR(SEARCH("V",E14)))</formula>
    </cfRule>
  </conditionalFormatting>
  <conditionalFormatting sqref="E14">
    <cfRule type="notContainsBlanks" dxfId="61" priority="274">
      <formula>LEN(TRIM(E14))&gt;0</formula>
    </cfRule>
  </conditionalFormatting>
  <conditionalFormatting sqref="F16:G19 E10:G12 F13 G27:G36 E24:F39">
    <cfRule type="containsText" dxfId="60" priority="197" operator="containsText" text="V">
      <formula>NOT(ISERROR(SEARCH("V",E10)))</formula>
    </cfRule>
    <cfRule type="expression" dxfId="59" priority="198">
      <formula>E10="ל.ר."</formula>
    </cfRule>
    <cfRule type="containsText" dxfId="58" priority="199" operator="containsText" text="X">
      <formula>NOT(ISERROR(SEARCH("X",E10)))</formula>
    </cfRule>
    <cfRule type="notContainsBlanks" dxfId="57" priority="200">
      <formula>LEN(TRIM(E10))&gt;0</formula>
    </cfRule>
  </conditionalFormatting>
  <conditionalFormatting sqref="G38:G39 E22:G23 G23:G25 H31:H36 H38">
    <cfRule type="containsText" dxfId="56" priority="185" operator="containsText" text="V">
      <formula>NOT(ISERROR(SEARCH("V",E22)))</formula>
    </cfRule>
    <cfRule type="expression" dxfId="55" priority="186">
      <formula>E22="ל.ר."</formula>
    </cfRule>
    <cfRule type="containsText" dxfId="54" priority="187" operator="containsText" text="X">
      <formula>NOT(ISERROR(SEARCH("X",E22)))</formula>
    </cfRule>
    <cfRule type="notContainsBlanks" dxfId="53" priority="188">
      <formula>LEN(TRIM(E22))&gt;0</formula>
    </cfRule>
  </conditionalFormatting>
  <conditionalFormatting sqref="E21">
    <cfRule type="containsText" dxfId="52" priority="108" operator="containsText" text="ל.ר.">
      <formula>NOT(ISERROR(SEARCH("ל.ר.",E21)))</formula>
    </cfRule>
    <cfRule type="containsText" dxfId="51" priority="109" operator="containsText" text="$">
      <formula>NOT(ISERROR(SEARCH("$",E21)))</formula>
    </cfRule>
    <cfRule type="containsText" dxfId="50" priority="110" operator="containsText" text="X">
      <formula>NOT(ISERROR(SEARCH("X",E21)))</formula>
    </cfRule>
    <cfRule type="containsText" dxfId="49" priority="111" operator="containsText" text="V">
      <formula>NOT(ISERROR(SEARCH("V",E21)))</formula>
    </cfRule>
  </conditionalFormatting>
  <conditionalFormatting sqref="G26 G37:H37">
    <cfRule type="containsText" dxfId="48" priority="72" operator="containsText" text="V">
      <formula>NOT(ISERROR(SEARCH("V",G26)))</formula>
    </cfRule>
    <cfRule type="expression" dxfId="47" priority="73">
      <formula>G26="ל.ר."</formula>
    </cfRule>
    <cfRule type="containsText" dxfId="46" priority="74" operator="containsText" text="X">
      <formula>NOT(ISERROR(SEARCH("X",G26)))</formula>
    </cfRule>
    <cfRule type="notContainsBlanks" dxfId="45" priority="75">
      <formula>LEN(TRIM(G26))&gt;0</formula>
    </cfRule>
  </conditionalFormatting>
  <conditionalFormatting sqref="E16:E19 E15:H15">
    <cfRule type="containsText" dxfId="44" priority="80" operator="containsText" text="V">
      <formula>NOT(ISERROR(SEARCH("V",E15)))</formula>
    </cfRule>
    <cfRule type="expression" dxfId="43" priority="81">
      <formula>E15="ל.ר."</formula>
    </cfRule>
    <cfRule type="containsText" dxfId="42" priority="82" operator="containsText" text="X">
      <formula>NOT(ISERROR(SEARCH("X",E15)))</formula>
    </cfRule>
    <cfRule type="notContainsBlanks" dxfId="41" priority="83">
      <formula>LEN(TRIM(E15))&gt;0</formula>
    </cfRule>
  </conditionalFormatting>
  <conditionalFormatting sqref="H39 H29:H30">
    <cfRule type="containsText" dxfId="40" priority="28" operator="containsText" text="V">
      <formula>NOT(ISERROR(SEARCH("V",H29)))</formula>
    </cfRule>
    <cfRule type="expression" dxfId="39" priority="29">
      <formula>H29="ל.ר."</formula>
    </cfRule>
    <cfRule type="containsText" dxfId="38" priority="30" operator="containsText" text="X">
      <formula>NOT(ISERROR(SEARCH("X",H29)))</formula>
    </cfRule>
    <cfRule type="notContainsBlanks" dxfId="37" priority="31">
      <formula>LEN(TRIM(H29))&gt;0</formula>
    </cfRule>
  </conditionalFormatting>
  <conditionalFormatting sqref="H10:H13">
    <cfRule type="containsText" dxfId="36" priority="56" operator="containsText" text="V">
      <formula>NOT(ISERROR(SEARCH("V",H10)))</formula>
    </cfRule>
    <cfRule type="expression" dxfId="35" priority="57">
      <formula>H10="ל.ר."</formula>
    </cfRule>
    <cfRule type="containsText" dxfId="34" priority="58" operator="containsText" text="X">
      <formula>NOT(ISERROR(SEARCH("X",H10)))</formula>
    </cfRule>
    <cfRule type="notContainsBlanks" dxfId="33" priority="59">
      <formula>LEN(TRIM(H10))&gt;0</formula>
    </cfRule>
  </conditionalFormatting>
  <conditionalFormatting sqref="H16:H19">
    <cfRule type="containsText" dxfId="32" priority="52" operator="containsText" text="V">
      <formula>NOT(ISERROR(SEARCH("V",H16)))</formula>
    </cfRule>
    <cfRule type="expression" dxfId="31" priority="53">
      <formula>H16="ל.ר."</formula>
    </cfRule>
    <cfRule type="containsText" dxfId="30" priority="54" operator="containsText" text="X">
      <formula>NOT(ISERROR(SEARCH("X",H16)))</formula>
    </cfRule>
    <cfRule type="notContainsBlanks" dxfId="29" priority="55">
      <formula>LEN(TRIM(H16))&gt;0</formula>
    </cfRule>
  </conditionalFormatting>
  <conditionalFormatting sqref="H20">
    <cfRule type="containsText" dxfId="28" priority="40" operator="containsText" text="ל.ר.">
      <formula>NOT(ISERROR(SEARCH("ל.ר.",H20)))</formula>
    </cfRule>
    <cfRule type="containsText" dxfId="27" priority="41" operator="containsText" text="$">
      <formula>NOT(ISERROR(SEARCH("$",H20)))</formula>
    </cfRule>
    <cfRule type="containsText" dxfId="26" priority="42" operator="containsText" text="X">
      <formula>NOT(ISERROR(SEARCH("X",H20)))</formula>
    </cfRule>
    <cfRule type="containsText" dxfId="25" priority="43" operator="containsText" text="V">
      <formula>NOT(ISERROR(SEARCH("V",H20)))</formula>
    </cfRule>
  </conditionalFormatting>
  <conditionalFormatting sqref="H22:H27">
    <cfRule type="containsText" dxfId="24" priority="36" operator="containsText" text="V">
      <formula>NOT(ISERROR(SEARCH("V",H22)))</formula>
    </cfRule>
    <cfRule type="expression" dxfId="23" priority="37">
      <formula>H22="ל.ר."</formula>
    </cfRule>
    <cfRule type="containsText" dxfId="22" priority="38" operator="containsText" text="X">
      <formula>NOT(ISERROR(SEARCH("X",H22)))</formula>
    </cfRule>
    <cfRule type="notContainsBlanks" dxfId="21" priority="39">
      <formula>LEN(TRIM(H22))&gt;0</formula>
    </cfRule>
  </conditionalFormatting>
  <conditionalFormatting sqref="G13">
    <cfRule type="containsText" dxfId="20" priority="20" operator="containsText" text="V">
      <formula>NOT(ISERROR(SEARCH("V",G13)))</formula>
    </cfRule>
    <cfRule type="expression" dxfId="19" priority="21">
      <formula>G13="ל.ר."</formula>
    </cfRule>
    <cfRule type="containsText" dxfId="18" priority="22" operator="containsText" text="X">
      <formula>NOT(ISERROR(SEARCH("X",G13)))</formula>
    </cfRule>
    <cfRule type="notContainsBlanks" dxfId="17" priority="23">
      <formula>LEN(TRIM(G13))&gt;0</formula>
    </cfRule>
  </conditionalFormatting>
  <conditionalFormatting sqref="H28">
    <cfRule type="containsText" dxfId="16" priority="16" operator="containsText" text="V">
      <formula>NOT(ISERROR(SEARCH("V",H28)))</formula>
    </cfRule>
    <cfRule type="expression" dxfId="15" priority="17">
      <formula>H28="ל.ר."</formula>
    </cfRule>
    <cfRule type="containsText" dxfId="14" priority="18" operator="containsText" text="X">
      <formula>NOT(ISERROR(SEARCH("X",H28)))</formula>
    </cfRule>
    <cfRule type="notContainsBlanks" dxfId="13" priority="19">
      <formula>LEN(TRIM(H28))&gt;0</formula>
    </cfRule>
  </conditionalFormatting>
  <conditionalFormatting sqref="E28:H39">
    <cfRule type="containsText" dxfId="12" priority="15" operator="containsText" text="לא רלוונטי">
      <formula>NOT(ISERROR(SEARCH("לא רלוונטי",E28)))</formula>
    </cfRule>
  </conditionalFormatting>
  <conditionalFormatting sqref="E26">
    <cfRule type="containsText" dxfId="11" priority="14" operator="containsText" text="לא רלוונטי">
      <formula>NOT(ISERROR(SEARCH("לא רלוונטי",E26)))</formula>
    </cfRule>
  </conditionalFormatting>
  <conditionalFormatting sqref="E13">
    <cfRule type="containsText" dxfId="10" priority="10" operator="containsText" text="V">
      <formula>NOT(ISERROR(SEARCH("V",E13)))</formula>
    </cfRule>
    <cfRule type="expression" dxfId="9" priority="11">
      <formula>E13="ל.ר."</formula>
    </cfRule>
    <cfRule type="containsText" dxfId="8" priority="12" operator="containsText" text="X">
      <formula>NOT(ISERROR(SEARCH("X",E13)))</formula>
    </cfRule>
    <cfRule type="notContainsBlanks" dxfId="7" priority="13">
      <formula>LEN(TRIM(E13))&gt;0</formula>
    </cfRule>
  </conditionalFormatting>
  <conditionalFormatting sqref="E13">
    <cfRule type="containsText" dxfId="6" priority="9" operator="containsText" text="לא רלוונטי">
      <formula>NOT(ISERROR(SEARCH("לא רלוונטי",E13)))</formula>
    </cfRule>
  </conditionalFormatting>
  <dataValidations count="1">
    <dataValidation allowBlank="1" showInputMessage="1" sqref="H15 H28 F10:G13 F15:G20 E9:E40 F22:G40 H31:H38"/>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rightToLeft="1" zoomScale="70" zoomScaleNormal="70" workbookViewId="0">
      <selection activeCell="F8" sqref="F8"/>
    </sheetView>
  </sheetViews>
  <sheetFormatPr defaultColWidth="9" defaultRowHeight="15.6" x14ac:dyDescent="0.3"/>
  <cols>
    <col min="1" max="1" width="11.8984375" style="1" customWidth="1"/>
    <col min="2" max="2" width="18.796875" style="1" customWidth="1"/>
    <col min="3" max="3" width="87.59765625" style="1" customWidth="1"/>
    <col min="4" max="4" width="7.8984375" style="1" customWidth="1"/>
    <col min="5" max="5" width="15.796875" style="1" customWidth="1"/>
    <col min="6" max="6" width="9.69921875" style="1" bestFit="1" customWidth="1"/>
    <col min="7" max="7" width="16.5" style="1" customWidth="1"/>
    <col min="8" max="8" width="9.8984375" style="1" customWidth="1"/>
    <col min="9" max="9" width="29" style="1" customWidth="1"/>
    <col min="10" max="10" width="10" style="1" customWidth="1"/>
    <col min="11" max="11" width="22.19921875" style="1" customWidth="1"/>
    <col min="12" max="12" width="11.3984375" style="1" customWidth="1"/>
    <col min="13" max="16384" width="9" style="1"/>
  </cols>
  <sheetData>
    <row r="1" spans="1:12" ht="16.2" thickBot="1" x14ac:dyDescent="0.35"/>
    <row r="2" spans="1:12" ht="16.5" customHeight="1" x14ac:dyDescent="0.3">
      <c r="A2" s="165" t="s">
        <v>15</v>
      </c>
      <c r="B2" s="165" t="s">
        <v>81</v>
      </c>
      <c r="C2" s="171" t="s">
        <v>19</v>
      </c>
      <c r="D2" s="184" t="s">
        <v>27</v>
      </c>
      <c r="E2" s="164">
        <v>1</v>
      </c>
      <c r="F2" s="165"/>
      <c r="G2" s="164">
        <v>2</v>
      </c>
      <c r="H2" s="165"/>
      <c r="I2" s="171">
        <v>3</v>
      </c>
      <c r="J2" s="172"/>
      <c r="K2" s="164">
        <v>4</v>
      </c>
      <c r="L2" s="165"/>
    </row>
    <row r="3" spans="1:12" ht="41.25" customHeight="1" x14ac:dyDescent="0.3">
      <c r="A3" s="182"/>
      <c r="B3" s="182"/>
      <c r="C3" s="183"/>
      <c r="D3" s="185"/>
      <c r="E3" s="166">
        <f>'תנאי סף'!E4</f>
        <v>0</v>
      </c>
      <c r="F3" s="167"/>
      <c r="G3" s="166">
        <f>'תנאי סף'!F4</f>
        <v>0</v>
      </c>
      <c r="H3" s="167"/>
      <c r="I3" s="173">
        <f>'תנאי סף'!G4</f>
        <v>0</v>
      </c>
      <c r="J3" s="174"/>
      <c r="K3" s="166">
        <f>'תנאי סף'!H4</f>
        <v>0</v>
      </c>
      <c r="L3" s="167"/>
    </row>
    <row r="4" spans="1:12" ht="16.5" customHeight="1" x14ac:dyDescent="0.3">
      <c r="A4" s="182"/>
      <c r="B4" s="182"/>
      <c r="C4" s="183"/>
      <c r="D4" s="185"/>
      <c r="E4" s="69" t="s">
        <v>30</v>
      </c>
      <c r="F4" s="67" t="s">
        <v>10</v>
      </c>
      <c r="G4" s="69" t="s">
        <v>30</v>
      </c>
      <c r="H4" s="67" t="s">
        <v>10</v>
      </c>
      <c r="I4" s="68" t="s">
        <v>30</v>
      </c>
      <c r="J4" s="76" t="s">
        <v>10</v>
      </c>
      <c r="K4" s="69" t="s">
        <v>30</v>
      </c>
      <c r="L4" s="67" t="s">
        <v>10</v>
      </c>
    </row>
    <row r="5" spans="1:12" ht="51" customHeight="1" x14ac:dyDescent="0.3">
      <c r="A5" s="175" t="s">
        <v>82</v>
      </c>
      <c r="B5" s="189" t="s">
        <v>86</v>
      </c>
      <c r="C5" s="100" t="s">
        <v>84</v>
      </c>
      <c r="D5" s="186">
        <v>0.3</v>
      </c>
      <c r="E5" s="71"/>
      <c r="F5" s="72"/>
      <c r="G5" s="73"/>
      <c r="H5" s="72"/>
      <c r="I5" s="75"/>
      <c r="J5" s="77"/>
      <c r="K5" s="73"/>
      <c r="L5" s="72"/>
    </row>
    <row r="6" spans="1:12" ht="36" customHeight="1" x14ac:dyDescent="0.3">
      <c r="A6" s="176"/>
      <c r="B6" s="189"/>
      <c r="C6" s="100" t="s">
        <v>85</v>
      </c>
      <c r="D6" s="187"/>
      <c r="E6" s="71"/>
      <c r="F6" s="72"/>
      <c r="G6" s="73"/>
      <c r="H6" s="72"/>
      <c r="I6" s="75"/>
      <c r="J6" s="77"/>
      <c r="K6" s="73"/>
      <c r="L6" s="72"/>
    </row>
    <row r="7" spans="1:12" ht="34.200000000000003" customHeight="1" x14ac:dyDescent="0.3">
      <c r="A7" s="177"/>
      <c r="B7" s="189"/>
      <c r="C7" s="100" t="s">
        <v>83</v>
      </c>
      <c r="D7" s="188"/>
      <c r="E7" s="71"/>
      <c r="F7" s="72"/>
      <c r="G7" s="73"/>
      <c r="H7" s="72"/>
      <c r="I7" s="75"/>
      <c r="J7" s="77"/>
      <c r="K7" s="73"/>
      <c r="L7" s="72"/>
    </row>
    <row r="8" spans="1:12" ht="58.2" customHeight="1" x14ac:dyDescent="0.3">
      <c r="A8" s="56" t="s">
        <v>89</v>
      </c>
      <c r="B8" s="178" t="s">
        <v>88</v>
      </c>
      <c r="C8" s="179"/>
      <c r="D8" s="89">
        <v>0.3</v>
      </c>
      <c r="E8" s="74" t="s">
        <v>87</v>
      </c>
      <c r="F8" s="72">
        <f>AVERAGE('מורכבות עבודות'!E10,'מורכבות עבודות'!E21)</f>
        <v>0</v>
      </c>
      <c r="G8" s="74" t="s">
        <v>87</v>
      </c>
      <c r="H8" s="72">
        <f>AVERAGE('מורכבות עבודות'!G10,'מורכבות עבודות'!G21)</f>
        <v>0</v>
      </c>
      <c r="I8" s="74" t="s">
        <v>87</v>
      </c>
      <c r="J8" s="72">
        <f>AVERAGE('מורכבות עבודות'!I10,'מורכבות עבודות'!I21)</f>
        <v>0</v>
      </c>
      <c r="K8" s="74" t="s">
        <v>87</v>
      </c>
      <c r="L8" s="72">
        <f>AVERAGE('מורכבות עבודות'!K10,'מורכבות עבודות'!K21)</f>
        <v>0</v>
      </c>
    </row>
    <row r="9" spans="1:12" ht="49.8" customHeight="1" x14ac:dyDescent="0.3">
      <c r="A9" s="56" t="s">
        <v>90</v>
      </c>
      <c r="B9" s="180" t="s">
        <v>78</v>
      </c>
      <c r="C9" s="181"/>
      <c r="D9" s="89">
        <v>0.2</v>
      </c>
      <c r="E9" s="74" t="s">
        <v>114</v>
      </c>
      <c r="F9" s="72">
        <f>'מבחן לדוגמא'!D7</f>
        <v>0</v>
      </c>
      <c r="G9" s="74" t="s">
        <v>114</v>
      </c>
      <c r="H9" s="72">
        <f>'מבחן לדוגמא'!F7</f>
        <v>0</v>
      </c>
      <c r="I9" s="74" t="s">
        <v>114</v>
      </c>
      <c r="J9" s="72">
        <f>'מבחן לדוגמא'!H7</f>
        <v>0</v>
      </c>
      <c r="K9" s="74" t="s">
        <v>114</v>
      </c>
      <c r="L9" s="72">
        <f>'מבחן לדוגמא'!J7</f>
        <v>0</v>
      </c>
    </row>
    <row r="10" spans="1:12" ht="54" customHeight="1" thickBot="1" x14ac:dyDescent="0.35">
      <c r="A10" s="57" t="s">
        <v>91</v>
      </c>
      <c r="B10" s="180" t="s">
        <v>80</v>
      </c>
      <c r="C10" s="181"/>
      <c r="D10" s="89">
        <v>0.2</v>
      </c>
      <c r="E10" s="74" t="s">
        <v>79</v>
      </c>
      <c r="F10" s="72">
        <f>'ראיון '!D11</f>
        <v>0</v>
      </c>
      <c r="G10" s="74" t="s">
        <v>79</v>
      </c>
      <c r="H10" s="72">
        <f>'ראיון '!F11</f>
        <v>0</v>
      </c>
      <c r="I10" s="74" t="s">
        <v>79</v>
      </c>
      <c r="J10" s="72">
        <f>'ראיון '!H11</f>
        <v>0</v>
      </c>
      <c r="K10" s="74" t="s">
        <v>79</v>
      </c>
      <c r="L10" s="72">
        <f>'ראיון '!J11</f>
        <v>0</v>
      </c>
    </row>
    <row r="11" spans="1:12" ht="35.25" customHeight="1" thickBot="1" x14ac:dyDescent="0.35">
      <c r="A11"/>
      <c r="B11"/>
      <c r="C11" s="79" t="s">
        <v>17</v>
      </c>
      <c r="D11" s="90">
        <f>SUM(D5:D10)</f>
        <v>1</v>
      </c>
      <c r="E11" s="161">
        <f>SUM(F5:F10)</f>
        <v>0</v>
      </c>
      <c r="F11" s="162"/>
      <c r="G11" s="161">
        <f>SUM(H5:H10)</f>
        <v>0</v>
      </c>
      <c r="H11" s="162"/>
      <c r="I11" s="168">
        <f>SUM(J5:J10)</f>
        <v>0</v>
      </c>
      <c r="J11" s="168"/>
      <c r="K11" s="161">
        <f>SUM(L5:L10)</f>
        <v>0</v>
      </c>
      <c r="L11" s="162"/>
    </row>
    <row r="12" spans="1:12" ht="21" customHeight="1" thickBot="1" x14ac:dyDescent="0.35">
      <c r="A12"/>
      <c r="B12"/>
      <c r="C12" s="80" t="s">
        <v>16</v>
      </c>
      <c r="D12" s="78">
        <v>75</v>
      </c>
      <c r="E12" s="163" t="str">
        <f>IF(E$11&gt;=$D$12,"V","X")</f>
        <v>X</v>
      </c>
      <c r="F12" s="163"/>
      <c r="G12" s="163" t="str">
        <f>IF(G$11&gt;=$D$12,"V","X")</f>
        <v>X</v>
      </c>
      <c r="H12" s="163"/>
      <c r="I12" s="169" t="str">
        <f>IF(I$11&gt;=$D$12,"V","X")</f>
        <v>X</v>
      </c>
      <c r="J12" s="170"/>
      <c r="K12" s="163" t="str">
        <f>IF(K$11&gt;=$D$12,"V","X")</f>
        <v>X</v>
      </c>
      <c r="L12" s="163"/>
    </row>
    <row r="17" spans="4:4" x14ac:dyDescent="0.3">
      <c r="D17" s="12"/>
    </row>
  </sheetData>
  <mergeCells count="26">
    <mergeCell ref="B10:C10"/>
    <mergeCell ref="D5:D7"/>
    <mergeCell ref="E12:F12"/>
    <mergeCell ref="G12:H12"/>
    <mergeCell ref="E11:F11"/>
    <mergeCell ref="G11:H11"/>
    <mergeCell ref="B5:B7"/>
    <mergeCell ref="A5:A7"/>
    <mergeCell ref="B8:C8"/>
    <mergeCell ref="G3:H3"/>
    <mergeCell ref="G2:H2"/>
    <mergeCell ref="B9:C9"/>
    <mergeCell ref="A2:A4"/>
    <mergeCell ref="E3:F3"/>
    <mergeCell ref="C2:C4"/>
    <mergeCell ref="D2:D4"/>
    <mergeCell ref="E2:F2"/>
    <mergeCell ref="B2:B4"/>
    <mergeCell ref="K11:L11"/>
    <mergeCell ref="K12:L12"/>
    <mergeCell ref="K2:L2"/>
    <mergeCell ref="K3:L3"/>
    <mergeCell ref="I11:J11"/>
    <mergeCell ref="I12:J12"/>
    <mergeCell ref="I2:J2"/>
    <mergeCell ref="I3:J3"/>
  </mergeCells>
  <conditionalFormatting sqref="E12:H12">
    <cfRule type="expression" dxfId="5" priority="5">
      <formula>E12="X"</formula>
    </cfRule>
    <cfRule type="expression" dxfId="4" priority="6">
      <formula>E12="V"</formula>
    </cfRule>
  </conditionalFormatting>
  <conditionalFormatting sqref="K12:L12">
    <cfRule type="expression" dxfId="3" priority="3">
      <formula>K12="X"</formula>
    </cfRule>
    <cfRule type="expression" dxfId="2" priority="4">
      <formula>K12="V"</formula>
    </cfRule>
  </conditionalFormatting>
  <conditionalFormatting sqref="I12:J12">
    <cfRule type="expression" dxfId="1" priority="1">
      <formula>I12="X"</formula>
    </cfRule>
    <cfRule type="expression" dxfId="0" priority="2">
      <formula>I12="V"</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rightToLeft="1" zoomScale="70" zoomScaleNormal="70" workbookViewId="0">
      <pane xSplit="3" ySplit="5" topLeftCell="D10" activePane="bottomRight" state="frozen"/>
      <selection pane="topRight" activeCell="D1" sqref="D1"/>
      <selection pane="bottomLeft" activeCell="A7" sqref="A7"/>
      <selection pane="bottomRight" activeCell="L21" sqref="L21"/>
    </sheetView>
  </sheetViews>
  <sheetFormatPr defaultColWidth="9" defaultRowHeight="15.6" x14ac:dyDescent="0.3"/>
  <cols>
    <col min="1" max="1" width="5.19921875" style="1" hidden="1" customWidth="1"/>
    <col min="2" max="2" width="9.59765625" style="1" customWidth="1"/>
    <col min="3" max="3" width="32.5" style="1" customWidth="1"/>
    <col min="4" max="4" width="16.09765625" style="1" customWidth="1"/>
    <col min="5" max="5" width="13.09765625" style="1" customWidth="1"/>
    <col min="6" max="6" width="17.09765625" style="1" customWidth="1"/>
    <col min="7" max="7" width="8.69921875" style="1" customWidth="1"/>
    <col min="8" max="8" width="17.8984375" style="1" customWidth="1"/>
    <col min="9" max="9" width="10" style="1" customWidth="1"/>
    <col min="10" max="10" width="15" style="1" customWidth="1"/>
    <col min="11" max="11" width="9.296875" style="1" customWidth="1"/>
    <col min="12" max="18" width="20.5" style="1" customWidth="1"/>
    <col min="19" max="20" width="20.5" style="1" hidden="1" customWidth="1"/>
    <col min="21" max="24" width="21.69921875" style="1" customWidth="1"/>
    <col min="25" max="25" width="21.3984375" style="1" customWidth="1"/>
    <col min="26" max="26" width="10.3984375" style="1" customWidth="1"/>
    <col min="27" max="27" width="11.69921875" style="1" bestFit="1" customWidth="1"/>
    <col min="28" max="29" width="9" style="1"/>
    <col min="30" max="30" width="10.59765625" style="1" bestFit="1" customWidth="1"/>
    <col min="31" max="31" width="11.69921875" style="1" bestFit="1" customWidth="1"/>
    <col min="32" max="16384" width="9" style="1"/>
  </cols>
  <sheetData>
    <row r="1" spans="1:12" ht="16.2" thickBot="1" x14ac:dyDescent="0.35"/>
    <row r="2" spans="1:12" ht="16.2" thickBot="1" x14ac:dyDescent="0.35">
      <c r="A2" s="190" t="s">
        <v>92</v>
      </c>
      <c r="B2" s="191"/>
      <c r="C2" s="191"/>
      <c r="D2" s="94" t="s">
        <v>21</v>
      </c>
      <c r="E2" s="194">
        <v>1</v>
      </c>
      <c r="F2" s="195"/>
      <c r="G2" s="196">
        <v>2</v>
      </c>
      <c r="H2" s="196"/>
      <c r="I2" s="194">
        <v>3</v>
      </c>
      <c r="J2" s="195"/>
      <c r="K2" s="194">
        <v>4</v>
      </c>
      <c r="L2" s="195"/>
    </row>
    <row r="3" spans="1:12" ht="50.25" customHeight="1" thickBot="1" x14ac:dyDescent="0.35">
      <c r="A3" s="192"/>
      <c r="B3" s="193"/>
      <c r="C3" s="193"/>
      <c r="D3" s="106" t="s">
        <v>0</v>
      </c>
      <c r="E3" s="197"/>
      <c r="F3" s="198"/>
      <c r="G3" s="199"/>
      <c r="H3" s="199"/>
      <c r="I3" s="197"/>
      <c r="J3" s="198"/>
      <c r="K3" s="197"/>
      <c r="L3" s="198"/>
    </row>
    <row r="4" spans="1:12" ht="16.2" thickBot="1" x14ac:dyDescent="0.35">
      <c r="A4" s="192"/>
      <c r="B4" s="193"/>
      <c r="C4" s="193"/>
      <c r="D4" s="107" t="s">
        <v>93</v>
      </c>
      <c r="E4" s="81"/>
      <c r="F4" s="83"/>
      <c r="G4" s="82"/>
      <c r="H4" s="82"/>
      <c r="I4" s="81"/>
      <c r="J4" s="83"/>
      <c r="K4" s="81"/>
      <c r="L4" s="83"/>
    </row>
    <row r="5" spans="1:12" ht="31.8" thickBot="1" x14ac:dyDescent="0.35">
      <c r="A5" s="8"/>
      <c r="B5" s="8" t="s">
        <v>18</v>
      </c>
      <c r="C5" s="117" t="s">
        <v>19</v>
      </c>
      <c r="D5" s="118" t="s">
        <v>102</v>
      </c>
      <c r="E5" s="105" t="s">
        <v>46</v>
      </c>
      <c r="F5" s="105" t="s">
        <v>32</v>
      </c>
      <c r="G5" s="109" t="s">
        <v>46</v>
      </c>
      <c r="H5" s="105" t="s">
        <v>32</v>
      </c>
      <c r="I5" s="105" t="s">
        <v>46</v>
      </c>
      <c r="J5" s="105" t="s">
        <v>32</v>
      </c>
      <c r="K5" s="105" t="s">
        <v>46</v>
      </c>
      <c r="L5" s="105" t="s">
        <v>32</v>
      </c>
    </row>
    <row r="6" spans="1:12" ht="83.4" customHeight="1" x14ac:dyDescent="0.3">
      <c r="A6" s="113"/>
      <c r="B6" s="115" t="s">
        <v>94</v>
      </c>
      <c r="C6" s="121" t="s">
        <v>98</v>
      </c>
      <c r="D6" s="122" t="s">
        <v>103</v>
      </c>
      <c r="E6" s="110">
        <v>0</v>
      </c>
      <c r="F6" s="11"/>
      <c r="G6" s="111">
        <v>0</v>
      </c>
      <c r="H6" s="103"/>
      <c r="I6" s="111">
        <v>0</v>
      </c>
      <c r="J6" s="104"/>
      <c r="K6" s="111">
        <v>0</v>
      </c>
      <c r="L6" s="104"/>
    </row>
    <row r="7" spans="1:12" ht="82.2" customHeight="1" x14ac:dyDescent="0.3">
      <c r="A7" s="113"/>
      <c r="B7" s="84" t="s">
        <v>95</v>
      </c>
      <c r="C7" s="121" t="s">
        <v>99</v>
      </c>
      <c r="D7" s="122" t="s">
        <v>103</v>
      </c>
      <c r="E7" s="110">
        <v>0</v>
      </c>
      <c r="F7" s="11"/>
      <c r="G7" s="111">
        <v>0</v>
      </c>
      <c r="H7" s="103"/>
      <c r="I7" s="111">
        <v>0</v>
      </c>
      <c r="J7" s="104"/>
      <c r="K7" s="111">
        <v>0</v>
      </c>
      <c r="L7" s="104"/>
    </row>
    <row r="8" spans="1:12" ht="82.2" customHeight="1" x14ac:dyDescent="0.3">
      <c r="A8" s="113"/>
      <c r="B8" s="84" t="s">
        <v>96</v>
      </c>
      <c r="C8" s="121" t="s">
        <v>100</v>
      </c>
      <c r="D8" s="122" t="s">
        <v>103</v>
      </c>
      <c r="E8" s="110">
        <v>0</v>
      </c>
      <c r="F8" s="11"/>
      <c r="G8" s="111">
        <v>0</v>
      </c>
      <c r="H8" s="103"/>
      <c r="I8" s="111">
        <v>0</v>
      </c>
      <c r="J8" s="104"/>
      <c r="K8" s="111">
        <v>0</v>
      </c>
      <c r="L8" s="104"/>
    </row>
    <row r="9" spans="1:12" ht="103.8" customHeight="1" thickBot="1" x14ac:dyDescent="0.35">
      <c r="A9" s="113"/>
      <c r="B9" s="84" t="s">
        <v>97</v>
      </c>
      <c r="C9" s="121" t="s">
        <v>101</v>
      </c>
      <c r="D9" s="122" t="s">
        <v>103</v>
      </c>
      <c r="E9" s="110">
        <v>0</v>
      </c>
      <c r="F9" s="11"/>
      <c r="G9" s="111">
        <v>0</v>
      </c>
      <c r="H9" s="103"/>
      <c r="I9" s="111">
        <v>0</v>
      </c>
      <c r="J9" s="104"/>
      <c r="K9" s="111">
        <v>0</v>
      </c>
      <c r="L9" s="104"/>
    </row>
    <row r="10" spans="1:12" ht="33.6" customHeight="1" thickBot="1" x14ac:dyDescent="0.35">
      <c r="A10" s="114"/>
      <c r="B10" s="116"/>
      <c r="C10" s="119" t="s">
        <v>28</v>
      </c>
      <c r="D10" s="120">
        <v>30</v>
      </c>
      <c r="E10" s="112">
        <f>SUM(E6:E9)</f>
        <v>0</v>
      </c>
      <c r="F10" s="102"/>
      <c r="G10" s="112">
        <f t="shared" ref="G10" si="0">SUM(G6:G9)</f>
        <v>0</v>
      </c>
      <c r="H10" s="102"/>
      <c r="I10" s="112">
        <f t="shared" ref="I10" si="1">SUM(I6:I9)</f>
        <v>0</v>
      </c>
      <c r="J10" s="102"/>
      <c r="K10" s="112">
        <f t="shared" ref="K10" si="2">SUM(K6:K9)</f>
        <v>0</v>
      </c>
      <c r="L10" s="102"/>
    </row>
    <row r="12" spans="1:12" ht="16.2" thickBot="1" x14ac:dyDescent="0.35"/>
    <row r="13" spans="1:12" ht="16.2" thickBot="1" x14ac:dyDescent="0.35">
      <c r="B13" s="190" t="s">
        <v>104</v>
      </c>
      <c r="C13" s="191"/>
      <c r="D13" s="94" t="s">
        <v>21</v>
      </c>
      <c r="E13" s="194">
        <v>1</v>
      </c>
      <c r="F13" s="195"/>
      <c r="G13" s="194">
        <v>2</v>
      </c>
      <c r="H13" s="195"/>
      <c r="I13" s="194">
        <v>3</v>
      </c>
      <c r="J13" s="195"/>
      <c r="K13" s="194">
        <v>4</v>
      </c>
      <c r="L13" s="195"/>
    </row>
    <row r="14" spans="1:12" ht="24.75" customHeight="1" thickBot="1" x14ac:dyDescent="0.35">
      <c r="B14" s="192"/>
      <c r="C14" s="193"/>
      <c r="D14" s="106" t="s">
        <v>0</v>
      </c>
      <c r="E14" s="95"/>
      <c r="F14" s="96"/>
      <c r="G14" s="97"/>
      <c r="H14" s="97"/>
      <c r="I14" s="95"/>
      <c r="J14" s="96"/>
      <c r="K14" s="95"/>
      <c r="L14" s="96"/>
    </row>
    <row r="15" spans="1:12" ht="16.2" thickBot="1" x14ac:dyDescent="0.35">
      <c r="B15" s="200"/>
      <c r="C15" s="201"/>
      <c r="D15" s="107" t="s">
        <v>93</v>
      </c>
      <c r="E15" s="81"/>
      <c r="F15" s="83"/>
      <c r="G15" s="82"/>
      <c r="H15" s="82"/>
      <c r="I15" s="81"/>
      <c r="J15" s="83"/>
      <c r="K15" s="81"/>
      <c r="L15" s="83"/>
    </row>
    <row r="16" spans="1:12" ht="31.8" thickBot="1" x14ac:dyDescent="0.35">
      <c r="B16" s="8" t="s">
        <v>105</v>
      </c>
      <c r="C16" s="117" t="s">
        <v>19</v>
      </c>
      <c r="D16" s="118" t="s">
        <v>102</v>
      </c>
      <c r="E16" s="105" t="s">
        <v>46</v>
      </c>
      <c r="F16" s="105" t="s">
        <v>32</v>
      </c>
      <c r="G16" s="109" t="s">
        <v>46</v>
      </c>
      <c r="H16" s="105" t="s">
        <v>32</v>
      </c>
      <c r="I16" s="105" t="s">
        <v>46</v>
      </c>
      <c r="J16" s="105" t="s">
        <v>32</v>
      </c>
      <c r="K16" s="105" t="s">
        <v>46</v>
      </c>
      <c r="L16" s="105" t="s">
        <v>32</v>
      </c>
    </row>
    <row r="17" spans="2:12" ht="54" x14ac:dyDescent="0.3">
      <c r="B17" s="115" t="s">
        <v>94</v>
      </c>
      <c r="C17" s="121" t="s">
        <v>98</v>
      </c>
      <c r="D17" s="122" t="s">
        <v>103</v>
      </c>
      <c r="E17" s="110">
        <v>0</v>
      </c>
      <c r="F17" s="11"/>
      <c r="G17" s="111">
        <v>0</v>
      </c>
      <c r="H17" s="103"/>
      <c r="I17" s="111">
        <v>0</v>
      </c>
      <c r="J17" s="104"/>
      <c r="K17" s="111">
        <v>0</v>
      </c>
      <c r="L17" s="104"/>
    </row>
    <row r="18" spans="2:12" ht="54" x14ac:dyDescent="0.3">
      <c r="B18" s="84" t="s">
        <v>95</v>
      </c>
      <c r="C18" s="121" t="s">
        <v>99</v>
      </c>
      <c r="D18" s="122" t="s">
        <v>103</v>
      </c>
      <c r="E18" s="110">
        <v>0</v>
      </c>
      <c r="F18" s="11"/>
      <c r="G18" s="111">
        <v>0</v>
      </c>
      <c r="H18" s="103"/>
      <c r="I18" s="111">
        <v>0</v>
      </c>
      <c r="J18" s="104"/>
      <c r="K18" s="111">
        <v>0</v>
      </c>
      <c r="L18" s="104"/>
    </row>
    <row r="19" spans="2:12" ht="36" x14ac:dyDescent="0.3">
      <c r="B19" s="84" t="s">
        <v>96</v>
      </c>
      <c r="C19" s="121" t="s">
        <v>100</v>
      </c>
      <c r="D19" s="122" t="s">
        <v>103</v>
      </c>
      <c r="E19" s="110">
        <v>0</v>
      </c>
      <c r="F19" s="11"/>
      <c r="G19" s="111">
        <v>0</v>
      </c>
      <c r="H19" s="103"/>
      <c r="I19" s="111">
        <v>0</v>
      </c>
      <c r="J19" s="104"/>
      <c r="K19" s="111">
        <v>0</v>
      </c>
      <c r="L19" s="104"/>
    </row>
    <row r="20" spans="2:12" ht="54" x14ac:dyDescent="0.3">
      <c r="B20" s="84" t="s">
        <v>97</v>
      </c>
      <c r="C20" s="121" t="s">
        <v>101</v>
      </c>
      <c r="D20" s="122" t="s">
        <v>103</v>
      </c>
      <c r="E20" s="110">
        <v>0</v>
      </c>
      <c r="F20" s="11"/>
      <c r="G20" s="111">
        <v>0</v>
      </c>
      <c r="H20" s="103"/>
      <c r="I20" s="111">
        <v>0</v>
      </c>
      <c r="J20" s="104"/>
      <c r="K20" s="111">
        <v>0</v>
      </c>
      <c r="L20" s="104"/>
    </row>
    <row r="21" spans="2:12" ht="21.6" thickBot="1" x14ac:dyDescent="0.35">
      <c r="B21" s="116"/>
      <c r="C21" s="119" t="s">
        <v>28</v>
      </c>
      <c r="D21" s="120">
        <v>30</v>
      </c>
      <c r="E21" s="112">
        <f>SUM(E17:E20)</f>
        <v>0</v>
      </c>
      <c r="F21" s="102"/>
      <c r="G21" s="112">
        <f t="shared" ref="G21" si="3">SUM(G17:G20)</f>
        <v>0</v>
      </c>
      <c r="H21" s="102"/>
      <c r="I21" s="112">
        <f t="shared" ref="I21" si="4">SUM(I17:I20)</f>
        <v>0</v>
      </c>
      <c r="J21" s="102"/>
      <c r="K21" s="112">
        <f t="shared" ref="K21" si="5">SUM(K17:K20)</f>
        <v>0</v>
      </c>
      <c r="L21" s="102"/>
    </row>
  </sheetData>
  <mergeCells count="14">
    <mergeCell ref="B13:C15"/>
    <mergeCell ref="E13:F13"/>
    <mergeCell ref="G13:H13"/>
    <mergeCell ref="I13:J13"/>
    <mergeCell ref="K13:L13"/>
    <mergeCell ref="A2:C4"/>
    <mergeCell ref="E2:F2"/>
    <mergeCell ref="G2:H2"/>
    <mergeCell ref="I2:J2"/>
    <mergeCell ref="K2:L2"/>
    <mergeCell ref="E3:F3"/>
    <mergeCell ref="G3:H3"/>
    <mergeCell ref="I3:J3"/>
    <mergeCell ref="K3:L3"/>
  </mergeCells>
  <dataValidations count="1">
    <dataValidation type="decimal" allowBlank="1" showInputMessage="1" showErrorMessage="1" sqref="E6:E9 G6:G9 I6:I9 K6:K9 E17:E20 G17:G20 I17:I20 K17:K20">
      <formula1>0</formula1>
      <formula2>7.5</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rightToLeft="1" zoomScale="80" zoomScaleNormal="80" workbookViewId="0">
      <selection activeCell="A4" sqref="A4"/>
    </sheetView>
  </sheetViews>
  <sheetFormatPr defaultRowHeight="15.6" x14ac:dyDescent="0.3"/>
  <cols>
    <col min="1" max="1" width="17.5" style="125" bestFit="1" customWidth="1"/>
    <col min="2" max="2" width="27.69921875" style="1" customWidth="1"/>
    <col min="3" max="4" width="8.796875" style="1"/>
    <col min="5" max="5" width="17.69921875" style="1" customWidth="1"/>
    <col min="6" max="6" width="8.796875" style="1"/>
    <col min="7" max="7" width="20.09765625" style="1" customWidth="1"/>
    <col min="8" max="8" width="8.796875" style="1"/>
    <col min="9" max="9" width="21.69921875" style="1" customWidth="1"/>
    <col min="10" max="10" width="8.796875" style="1"/>
    <col min="11" max="11" width="25.296875" style="1" customWidth="1"/>
    <col min="12" max="16384" width="8.796875" style="1"/>
  </cols>
  <sheetData>
    <row r="1" spans="1:11" ht="16.2" thickBot="1" x14ac:dyDescent="0.35"/>
    <row r="2" spans="1:11" ht="16.2" thickBot="1" x14ac:dyDescent="0.35">
      <c r="A2" s="191" t="s">
        <v>78</v>
      </c>
      <c r="B2" s="191"/>
      <c r="C2" s="94" t="s">
        <v>21</v>
      </c>
      <c r="D2" s="194">
        <v>1</v>
      </c>
      <c r="E2" s="195"/>
      <c r="F2" s="196">
        <v>2</v>
      </c>
      <c r="G2" s="196"/>
      <c r="H2" s="194">
        <v>3</v>
      </c>
      <c r="I2" s="195"/>
      <c r="J2" s="194">
        <v>4</v>
      </c>
      <c r="K2" s="195"/>
    </row>
    <row r="3" spans="1:11" ht="31.8" thickBot="1" x14ac:dyDescent="0.35">
      <c r="A3" s="193"/>
      <c r="B3" s="193"/>
      <c r="C3" s="106" t="s">
        <v>0</v>
      </c>
      <c r="D3" s="197"/>
      <c r="E3" s="198"/>
      <c r="F3" s="199"/>
      <c r="G3" s="199"/>
      <c r="H3" s="197"/>
      <c r="I3" s="198"/>
      <c r="J3" s="197"/>
      <c r="K3" s="198"/>
    </row>
    <row r="4" spans="1:11" ht="63" thickBot="1" x14ac:dyDescent="0.35">
      <c r="A4" s="8" t="s">
        <v>18</v>
      </c>
      <c r="B4" s="9" t="s">
        <v>19</v>
      </c>
      <c r="C4" s="107" t="s">
        <v>22</v>
      </c>
      <c r="D4" s="105" t="s">
        <v>46</v>
      </c>
      <c r="E4" s="105" t="s">
        <v>32</v>
      </c>
      <c r="F4" s="109" t="s">
        <v>46</v>
      </c>
      <c r="G4" s="105" t="s">
        <v>32</v>
      </c>
      <c r="H4" s="105" t="s">
        <v>46</v>
      </c>
      <c r="I4" s="105" t="s">
        <v>32</v>
      </c>
      <c r="J4" s="105" t="s">
        <v>46</v>
      </c>
      <c r="K4" s="105" t="s">
        <v>32</v>
      </c>
    </row>
    <row r="5" spans="1:11" ht="55.8" customHeight="1" x14ac:dyDescent="0.3">
      <c r="A5" s="126" t="s">
        <v>106</v>
      </c>
      <c r="B5" s="123" t="s">
        <v>108</v>
      </c>
      <c r="C5" s="127">
        <v>0.1</v>
      </c>
      <c r="D5" s="111">
        <v>0</v>
      </c>
      <c r="E5" s="11"/>
      <c r="F5" s="110"/>
      <c r="G5" s="103"/>
      <c r="H5" s="103"/>
      <c r="I5" s="104"/>
      <c r="J5" s="103"/>
      <c r="K5" s="104"/>
    </row>
    <row r="6" spans="1:11" ht="30" customHeight="1" thickBot="1" x14ac:dyDescent="0.35">
      <c r="A6" s="126" t="s">
        <v>107</v>
      </c>
      <c r="B6" s="123" t="s">
        <v>109</v>
      </c>
      <c r="C6" s="127">
        <v>0.1</v>
      </c>
      <c r="D6" s="111">
        <v>0</v>
      </c>
      <c r="E6" s="11"/>
      <c r="F6" s="110"/>
      <c r="G6" s="103"/>
      <c r="H6" s="103"/>
      <c r="I6" s="104"/>
      <c r="J6" s="103"/>
      <c r="K6" s="104"/>
    </row>
    <row r="7" spans="1:11" ht="36" customHeight="1" thickBot="1" x14ac:dyDescent="0.35">
      <c r="A7" s="124"/>
      <c r="B7" s="130" t="s">
        <v>28</v>
      </c>
      <c r="C7" s="129">
        <f>SUM(C5:C6)</f>
        <v>0.2</v>
      </c>
      <c r="D7" s="131">
        <f>-SUM(D5:D6)</f>
        <v>0</v>
      </c>
      <c r="E7" s="128"/>
      <c r="F7" s="131">
        <f t="shared" ref="F7" si="0">-SUM(F5:F6)</f>
        <v>0</v>
      </c>
      <c r="G7" s="128"/>
      <c r="H7" s="131">
        <f t="shared" ref="H7" si="1">-SUM(H5:H6)</f>
        <v>0</v>
      </c>
      <c r="I7" s="128"/>
      <c r="J7" s="131">
        <f t="shared" ref="J7" si="2">-SUM(J5:J6)</f>
        <v>0</v>
      </c>
      <c r="K7" s="128"/>
    </row>
  </sheetData>
  <mergeCells count="9">
    <mergeCell ref="A2:B3"/>
    <mergeCell ref="D2:E2"/>
    <mergeCell ref="F2:G2"/>
    <mergeCell ref="H2:I2"/>
    <mergeCell ref="J2:K2"/>
    <mergeCell ref="D3:E3"/>
    <mergeCell ref="F3:G3"/>
    <mergeCell ref="H3:I3"/>
    <mergeCell ref="J3:K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
  <sheetViews>
    <sheetView rightToLeft="1" zoomScale="80" zoomScaleNormal="80" workbookViewId="0">
      <pane xSplit="2" ySplit="6" topLeftCell="C7" activePane="bottomRight" state="frozen"/>
      <selection pane="topRight" activeCell="D1" sqref="D1"/>
      <selection pane="bottomLeft" activeCell="A7" sqref="A7"/>
      <selection pane="bottomRight" activeCell="C6" sqref="C6"/>
    </sheetView>
  </sheetViews>
  <sheetFormatPr defaultColWidth="9" defaultRowHeight="15.6" x14ac:dyDescent="0.3"/>
  <cols>
    <col min="1" max="1" width="9.59765625" style="1" customWidth="1"/>
    <col min="2" max="2" width="32.5" style="1" customWidth="1"/>
    <col min="3" max="3" width="16.09765625" style="1" customWidth="1"/>
    <col min="4" max="4" width="13.09765625" style="1" customWidth="1"/>
    <col min="5" max="5" width="17.09765625" style="1" customWidth="1"/>
    <col min="6" max="6" width="13" style="1" customWidth="1"/>
    <col min="7" max="8" width="17.8984375" style="1" customWidth="1"/>
    <col min="9" max="9" width="15" style="1" customWidth="1"/>
    <col min="10" max="10" width="14.8984375" style="1" customWidth="1"/>
    <col min="11" max="17" width="20.5" style="1" customWidth="1"/>
    <col min="18" max="19" width="20.5" style="1" hidden="1" customWidth="1"/>
    <col min="20" max="23" width="21.69921875" style="1" customWidth="1"/>
    <col min="24" max="24" width="21.3984375" style="1" customWidth="1"/>
    <col min="25" max="25" width="10.3984375" style="1" customWidth="1"/>
    <col min="26" max="26" width="11.69921875" style="1" bestFit="1" customWidth="1"/>
    <col min="27" max="28" width="9" style="1"/>
    <col min="29" max="29" width="10.59765625" style="1" bestFit="1" customWidth="1"/>
    <col min="30" max="30" width="11.69921875" style="1" bestFit="1" customWidth="1"/>
    <col min="31" max="16384" width="9" style="1"/>
  </cols>
  <sheetData>
    <row r="1" spans="1:11" ht="16.2" thickBot="1" x14ac:dyDescent="0.35"/>
    <row r="2" spans="1:11" ht="16.2" thickBot="1" x14ac:dyDescent="0.35">
      <c r="A2" s="191"/>
      <c r="B2" s="191"/>
      <c r="C2" s="94" t="s">
        <v>21</v>
      </c>
      <c r="D2" s="194">
        <v>1</v>
      </c>
      <c r="E2" s="195"/>
      <c r="F2" s="194">
        <v>2</v>
      </c>
      <c r="G2" s="195"/>
      <c r="H2" s="194">
        <v>3</v>
      </c>
      <c r="I2" s="195"/>
      <c r="J2" s="194">
        <v>4</v>
      </c>
      <c r="K2" s="195"/>
    </row>
    <row r="3" spans="1:11" ht="50.25" customHeight="1" thickBot="1" x14ac:dyDescent="0.35">
      <c r="A3" s="193"/>
      <c r="B3" s="193"/>
      <c r="C3" s="106" t="s">
        <v>0</v>
      </c>
      <c r="D3" s="197"/>
      <c r="E3" s="198"/>
      <c r="F3" s="197"/>
      <c r="G3" s="198"/>
      <c r="H3" s="197"/>
      <c r="I3" s="198"/>
      <c r="J3" s="197"/>
      <c r="K3" s="198"/>
    </row>
    <row r="4" spans="1:11" ht="16.2" thickBot="1" x14ac:dyDescent="0.35">
      <c r="A4" s="193"/>
      <c r="B4" s="193"/>
      <c r="C4" s="107" t="s">
        <v>23</v>
      </c>
      <c r="D4" s="81"/>
      <c r="E4" s="83"/>
      <c r="F4" s="81"/>
      <c r="G4" s="83"/>
      <c r="H4" s="81"/>
      <c r="I4" s="83"/>
      <c r="J4" s="81"/>
      <c r="K4" s="83"/>
    </row>
    <row r="5" spans="1:11" ht="16.2" thickBot="1" x14ac:dyDescent="0.35">
      <c r="A5" s="193"/>
      <c r="B5" s="193"/>
      <c r="C5" s="107" t="s">
        <v>115</v>
      </c>
      <c r="D5" s="81"/>
      <c r="E5" s="83"/>
      <c r="F5" s="81"/>
      <c r="G5" s="83"/>
      <c r="H5" s="81"/>
      <c r="I5" s="83"/>
      <c r="J5" s="81"/>
      <c r="K5" s="83"/>
    </row>
    <row r="6" spans="1:11" ht="31.8" thickBot="1" x14ac:dyDescent="0.35">
      <c r="A6" s="8" t="s">
        <v>18</v>
      </c>
      <c r="B6" s="9" t="s">
        <v>19</v>
      </c>
      <c r="C6" s="107" t="s">
        <v>22</v>
      </c>
      <c r="D6" s="10" t="s">
        <v>46</v>
      </c>
      <c r="E6" s="10" t="s">
        <v>32</v>
      </c>
      <c r="F6" s="10" t="s">
        <v>46</v>
      </c>
      <c r="G6" s="10" t="s">
        <v>32</v>
      </c>
      <c r="H6" s="10" t="s">
        <v>46</v>
      </c>
      <c r="I6" s="10" t="s">
        <v>32</v>
      </c>
      <c r="J6" s="10" t="s">
        <v>46</v>
      </c>
      <c r="K6" s="10" t="s">
        <v>32</v>
      </c>
    </row>
    <row r="7" spans="1:11" ht="106.8" customHeight="1" x14ac:dyDescent="0.3">
      <c r="A7" s="35" t="s">
        <v>43</v>
      </c>
      <c r="B7" s="91" t="s">
        <v>113</v>
      </c>
      <c r="C7" s="101">
        <v>0.3</v>
      </c>
      <c r="D7" s="132">
        <v>0</v>
      </c>
      <c r="E7" s="36"/>
      <c r="F7" s="132">
        <v>0</v>
      </c>
      <c r="G7" s="36"/>
      <c r="H7" s="132">
        <v>0</v>
      </c>
      <c r="I7" s="36"/>
      <c r="J7" s="132">
        <v>0</v>
      </c>
      <c r="K7" s="36"/>
    </row>
    <row r="8" spans="1:11" ht="82.2" customHeight="1" x14ac:dyDescent="0.3">
      <c r="A8" s="35" t="s">
        <v>44</v>
      </c>
      <c r="B8" s="91" t="s">
        <v>112</v>
      </c>
      <c r="C8" s="101">
        <v>0.3</v>
      </c>
      <c r="D8" s="132">
        <v>0</v>
      </c>
      <c r="E8" s="36"/>
      <c r="F8" s="132">
        <v>0</v>
      </c>
      <c r="G8" s="36"/>
      <c r="H8" s="132">
        <v>0</v>
      </c>
      <c r="I8" s="36"/>
      <c r="J8" s="132">
        <v>0</v>
      </c>
      <c r="K8" s="36"/>
    </row>
    <row r="9" spans="1:11" ht="82.2" customHeight="1" x14ac:dyDescent="0.3">
      <c r="A9" s="35"/>
      <c r="B9" s="91" t="s">
        <v>111</v>
      </c>
      <c r="C9" s="101">
        <v>0.25</v>
      </c>
      <c r="D9" s="111">
        <v>0</v>
      </c>
      <c r="E9" s="11"/>
      <c r="F9" s="111">
        <v>0</v>
      </c>
      <c r="G9" s="11"/>
      <c r="H9" s="111">
        <v>0</v>
      </c>
      <c r="I9" s="11"/>
      <c r="J9" s="111">
        <v>0</v>
      </c>
      <c r="K9" s="11"/>
    </row>
    <row r="10" spans="1:11" ht="43.8" customHeight="1" thickBot="1" x14ac:dyDescent="0.35">
      <c r="A10" s="35" t="s">
        <v>45</v>
      </c>
      <c r="B10" s="91" t="s">
        <v>110</v>
      </c>
      <c r="C10" s="101">
        <v>0.15</v>
      </c>
      <c r="D10" s="133">
        <v>0</v>
      </c>
      <c r="E10" s="11"/>
      <c r="F10" s="133">
        <v>0</v>
      </c>
      <c r="G10" s="11"/>
      <c r="H10" s="133">
        <v>0</v>
      </c>
      <c r="I10" s="11"/>
      <c r="J10" s="133">
        <v>0</v>
      </c>
      <c r="K10" s="11"/>
    </row>
    <row r="11" spans="1:11" ht="33.6" customHeight="1" thickBot="1" x14ac:dyDescent="0.35">
      <c r="A11" s="92"/>
      <c r="B11" s="93" t="s">
        <v>28</v>
      </c>
      <c r="C11" s="108">
        <f>SUM(C7:C10)</f>
        <v>1</v>
      </c>
      <c r="D11" s="134">
        <f>SUMPRODUCT($C$7:$C$10,D7:D10)</f>
        <v>0</v>
      </c>
      <c r="E11" s="102"/>
      <c r="F11" s="134">
        <f t="shared" ref="F11" si="0">SUMPRODUCT($C$7:$C$10,F7:F10)</f>
        <v>0</v>
      </c>
      <c r="G11" s="102"/>
      <c r="H11" s="134">
        <f t="shared" ref="H11" si="1">SUMPRODUCT($C$7:$C$10,H7:H10)</f>
        <v>0</v>
      </c>
      <c r="I11" s="102"/>
      <c r="J11" s="134">
        <f t="shared" ref="J11" si="2">SUMPRODUCT($C$7:$C$10,J7:J10)</f>
        <v>0</v>
      </c>
      <c r="K11" s="102"/>
    </row>
    <row r="15" spans="1:11" ht="24.75" customHeight="1" x14ac:dyDescent="0.3"/>
  </sheetData>
  <mergeCells count="9">
    <mergeCell ref="J2:K2"/>
    <mergeCell ref="J3:K3"/>
    <mergeCell ref="A2:B5"/>
    <mergeCell ref="D3:E3"/>
    <mergeCell ref="F3:G3"/>
    <mergeCell ref="H3:I3"/>
    <mergeCell ref="D2:E2"/>
    <mergeCell ref="F2:G2"/>
    <mergeCell ref="H2:I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
  <sheetViews>
    <sheetView rightToLeft="1" showWhiteSpace="0" zoomScaleNormal="100" workbookViewId="0">
      <selection activeCell="C3" sqref="C3:F3"/>
    </sheetView>
  </sheetViews>
  <sheetFormatPr defaultColWidth="9" defaultRowHeight="15.6" x14ac:dyDescent="0.3"/>
  <cols>
    <col min="1" max="1" width="9" style="1"/>
    <col min="2" max="2" width="19.8984375" style="1" customWidth="1"/>
    <col min="3" max="3" width="13.5" style="1" customWidth="1"/>
    <col min="4" max="4" width="14.5" style="1" customWidth="1"/>
    <col min="5" max="5" width="11.69921875" style="1" hidden="1" customWidth="1"/>
    <col min="6" max="6" width="13.09765625" style="1" customWidth="1"/>
    <col min="7" max="8" width="9" style="1"/>
    <col min="9" max="9" width="13.8984375" style="1" customWidth="1"/>
    <col min="10" max="16384" width="9" style="1"/>
  </cols>
  <sheetData>
    <row r="1" spans="1:15" ht="16.2" thickBot="1" x14ac:dyDescent="0.35">
      <c r="H1"/>
      <c r="I1"/>
      <c r="J1"/>
      <c r="K1"/>
      <c r="L1"/>
      <c r="M1"/>
      <c r="N1"/>
      <c r="O1"/>
    </row>
    <row r="2" spans="1:15" ht="16.2" thickBot="1" x14ac:dyDescent="0.35">
      <c r="B2" s="44" t="s">
        <v>26</v>
      </c>
      <c r="C2" s="3">
        <v>1</v>
      </c>
      <c r="D2" s="3">
        <v>2</v>
      </c>
      <c r="E2" s="3">
        <v>3</v>
      </c>
      <c r="F2" s="3">
        <v>4</v>
      </c>
      <c r="H2"/>
      <c r="I2"/>
      <c r="J2"/>
      <c r="K2"/>
      <c r="L2"/>
      <c r="M2"/>
      <c r="N2"/>
      <c r="O2"/>
    </row>
    <row r="3" spans="1:15" ht="50.25" customHeight="1" thickBot="1" x14ac:dyDescent="0.35">
      <c r="B3" s="44" t="s">
        <v>0</v>
      </c>
      <c r="C3" s="70"/>
      <c r="D3" s="70"/>
      <c r="E3" s="70"/>
      <c r="F3" s="70"/>
      <c r="H3"/>
      <c r="I3"/>
      <c r="J3"/>
      <c r="K3"/>
      <c r="L3"/>
      <c r="M3"/>
      <c r="N3"/>
      <c r="O3"/>
    </row>
    <row r="4" spans="1:15" x14ac:dyDescent="0.3">
      <c r="B4" s="43" t="s">
        <v>29</v>
      </c>
      <c r="C4" s="54"/>
      <c r="D4" s="54"/>
      <c r="E4" s="54"/>
      <c r="F4" s="54"/>
      <c r="H4"/>
      <c r="I4"/>
      <c r="J4"/>
      <c r="K4"/>
      <c r="L4"/>
      <c r="M4"/>
      <c r="N4"/>
      <c r="O4"/>
    </row>
    <row r="5" spans="1:15" ht="31.2" x14ac:dyDescent="0.3">
      <c r="B5" s="48" t="s">
        <v>36</v>
      </c>
      <c r="C5" s="64">
        <v>0</v>
      </c>
      <c r="D5" s="64">
        <v>0</v>
      </c>
      <c r="E5" s="64">
        <v>0</v>
      </c>
      <c r="F5" s="64">
        <v>0</v>
      </c>
      <c r="H5"/>
      <c r="I5"/>
      <c r="J5"/>
      <c r="K5"/>
      <c r="L5"/>
      <c r="M5"/>
      <c r="N5"/>
      <c r="O5"/>
    </row>
    <row r="6" spans="1:15" ht="31.2" x14ac:dyDescent="0.3">
      <c r="B6" s="48" t="s">
        <v>37</v>
      </c>
      <c r="C6" s="64">
        <v>0</v>
      </c>
      <c r="D6" s="64">
        <v>0</v>
      </c>
      <c r="E6" s="64">
        <v>0</v>
      </c>
      <c r="F6" s="64">
        <v>0</v>
      </c>
    </row>
    <row r="7" spans="1:15" ht="46.8" x14ac:dyDescent="0.3">
      <c r="B7" s="48" t="s">
        <v>38</v>
      </c>
      <c r="C7" s="64">
        <f>C5+C6</f>
        <v>0</v>
      </c>
      <c r="D7" s="64">
        <f>D5+D6</f>
        <v>0</v>
      </c>
      <c r="E7" s="64">
        <f>E5+E6</f>
        <v>0</v>
      </c>
      <c r="F7" s="64">
        <f>F5+F6</f>
        <v>0</v>
      </c>
    </row>
    <row r="8" spans="1:15" ht="63" thickBot="1" x14ac:dyDescent="0.35">
      <c r="B8" s="48" t="s">
        <v>39</v>
      </c>
      <c r="C8" s="65">
        <f>C7*1.17</f>
        <v>0</v>
      </c>
      <c r="D8" s="65">
        <f>D7*1.17</f>
        <v>0</v>
      </c>
      <c r="E8" s="65">
        <f>E7*1.17</f>
        <v>0</v>
      </c>
      <c r="F8" s="65">
        <f>F7*1.17</f>
        <v>0</v>
      </c>
    </row>
    <row r="9" spans="1:15" ht="16.5" customHeight="1" thickBot="1" x14ac:dyDescent="0.35">
      <c r="A9"/>
      <c r="B9" s="49"/>
      <c r="C9" s="50"/>
      <c r="D9" s="50"/>
      <c r="E9" s="50"/>
      <c r="F9" s="50"/>
      <c r="G9"/>
    </row>
    <row r="10" spans="1:15" ht="16.2" thickBot="1" x14ac:dyDescent="0.35">
      <c r="B10" s="51" t="s">
        <v>41</v>
      </c>
      <c r="C10" s="4" t="e">
        <f>MIN($C$8:$F$8)/C$8*100</f>
        <v>#DIV/0!</v>
      </c>
      <c r="D10" s="4" t="e">
        <f>MIN($C$8:$F$8)/D$8*100</f>
        <v>#DIV/0!</v>
      </c>
      <c r="E10" s="4" t="e">
        <f>MIN($C$8:$F$8)/E$8*100</f>
        <v>#DIV/0!</v>
      </c>
      <c r="F10" s="4" t="e">
        <f>MIN($C$8:$F$8)/F$8*100</f>
        <v>#DIV/0!</v>
      </c>
    </row>
    <row r="11" spans="1:15" x14ac:dyDescent="0.3">
      <c r="A11" s="47">
        <v>0.4</v>
      </c>
      <c r="B11" s="51" t="s">
        <v>11</v>
      </c>
      <c r="C11" s="5">
        <f>איכות!E11</f>
        <v>0</v>
      </c>
      <c r="D11" s="5">
        <f>איכות!G11</f>
        <v>0</v>
      </c>
      <c r="E11" s="5">
        <f>איכות!I11</f>
        <v>0</v>
      </c>
      <c r="F11" s="5">
        <f>איכות!K11</f>
        <v>0</v>
      </c>
    </row>
    <row r="12" spans="1:15" ht="16.2" thickBot="1" x14ac:dyDescent="0.35">
      <c r="A12" s="47">
        <v>0.6</v>
      </c>
      <c r="B12" s="52" t="s">
        <v>12</v>
      </c>
      <c r="C12" s="6" t="e">
        <f>C10</f>
        <v>#DIV/0!</v>
      </c>
      <c r="D12" s="6" t="e">
        <f>D10</f>
        <v>#DIV/0!</v>
      </c>
      <c r="E12" s="6" t="e">
        <f>E10</f>
        <v>#DIV/0!</v>
      </c>
      <c r="F12" s="6" t="e">
        <f>F10</f>
        <v>#DIV/0!</v>
      </c>
    </row>
    <row r="13" spans="1:15" x14ac:dyDescent="0.3">
      <c r="B13" s="53" t="s">
        <v>13</v>
      </c>
      <c r="C13" s="7" t="e">
        <f>$A$11*C11+$A$12*C12</f>
        <v>#DIV/0!</v>
      </c>
      <c r="D13" s="7" t="e">
        <f>$A$11*D11+$A$12*D12</f>
        <v>#DIV/0!</v>
      </c>
      <c r="E13" s="7" t="e">
        <f>$A$11*E11+$A$12*E12</f>
        <v>#DIV/0!</v>
      </c>
      <c r="F13" s="7" t="e">
        <f>$A$11*F11+$A$12*F12</f>
        <v>#DIV/0!</v>
      </c>
    </row>
    <row r="14" spans="1:15" ht="16.2" thickBot="1" x14ac:dyDescent="0.35">
      <c r="B14" s="45" t="s">
        <v>40</v>
      </c>
      <c r="C14" s="55"/>
      <c r="D14" s="55"/>
      <c r="E14" s="55"/>
      <c r="F14" s="55"/>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8</vt:i4>
      </vt:variant>
    </vt:vector>
  </HeadingPairs>
  <TitlesOfParts>
    <vt:vector size="14" baseType="lpstr">
      <vt:lpstr>תנאי סף</vt:lpstr>
      <vt:lpstr>איכות</vt:lpstr>
      <vt:lpstr>מורכבות עבודות</vt:lpstr>
      <vt:lpstr>מבחן לדוגמא</vt:lpstr>
      <vt:lpstr>ראיון </vt:lpstr>
      <vt:lpstr>מחיר וסיכום</vt:lpstr>
      <vt:lpstr>'תנאי סף'!_Ref179538436</vt:lpstr>
      <vt:lpstr>'תנאי סף'!_Ref296892477</vt:lpstr>
      <vt:lpstr>'תנאי סף'!_Ref297537502</vt:lpstr>
      <vt:lpstr>'תנאי סף'!_Ref299614156</vt:lpstr>
      <vt:lpstr>'תנאי סף'!_Ref370930661</vt:lpstr>
      <vt:lpstr>'תנאי סף'!_Ref373241086</vt:lpstr>
      <vt:lpstr>'תנאי סף'!_Ref397199965</vt:lpstr>
      <vt:lpstr>איכות!_Ref475886523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2018-11-07T08:00:59Z</dcterms:modified>
</cp:coreProperties>
</file>